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815" windowHeight="67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comments1.xml><?xml version="1.0" encoding="utf-8"?>
<comments xmlns="http://schemas.openxmlformats.org/spreadsheetml/2006/main">
  <authors>
    <author>Albert Fisher</author>
  </authors>
  <commentList>
    <comment ref="H33" authorId="0">
      <text>
        <r>
          <rPr>
            <b/>
            <sz val="8"/>
            <rFont val="Tahoma"/>
            <family val="0"/>
          </rPr>
          <t xml:space="preserve">CyberCoach:
$136,920
</t>
        </r>
        <r>
          <rPr>
            <sz val="8"/>
            <rFont val="Tahoma"/>
            <family val="0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0"/>
          </rPr>
          <t>CyberCoach:
=E31/E29</t>
        </r>
        <r>
          <rPr>
            <sz val="8"/>
            <rFont val="Tahoma"/>
            <family val="0"/>
          </rPr>
          <t xml:space="preserve">
</t>
        </r>
      </text>
    </comment>
    <comment ref="H43" authorId="0">
      <text>
        <r>
          <rPr>
            <b/>
            <sz val="8"/>
            <rFont val="Tahoma"/>
            <family val="0"/>
          </rPr>
          <t>CyberCoach: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16.00</t>
        </r>
      </text>
    </comment>
    <comment ref="E47" authorId="0">
      <text>
        <r>
          <rPr>
            <b/>
            <sz val="8"/>
            <rFont val="Tahoma"/>
            <family val="0"/>
          </rPr>
          <t>CyberCoach:
=E20*$H$39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Copy to cell F47 and G47
</t>
        </r>
      </text>
    </comment>
  </commentList>
</comments>
</file>

<file path=xl/sharedStrings.xml><?xml version="1.0" encoding="utf-8"?>
<sst xmlns="http://schemas.openxmlformats.org/spreadsheetml/2006/main" count="95" uniqueCount="64">
  <si>
    <t>A</t>
  </si>
  <si>
    <t>B</t>
  </si>
  <si>
    <t>C</t>
  </si>
  <si>
    <t>D</t>
  </si>
  <si>
    <t>E</t>
  </si>
  <si>
    <t>G</t>
  </si>
  <si>
    <t>H</t>
  </si>
  <si>
    <t>Name</t>
  </si>
  <si>
    <t>Section</t>
  </si>
  <si>
    <t>F</t>
  </si>
  <si>
    <t>Answer Key</t>
  </si>
  <si>
    <t>End of Problem</t>
  </si>
  <si>
    <t>Data Input Section:</t>
  </si>
  <si>
    <t>Figure Four, Inc.</t>
  </si>
  <si>
    <t>General supermarket chains</t>
  </si>
  <si>
    <t>Drugstore chains</t>
  </si>
  <si>
    <t>Average revenue</t>
  </si>
  <si>
    <t>Average cost of goods sold</t>
  </si>
  <si>
    <t>Number of deliveries</t>
  </si>
  <si>
    <t>Per delivery</t>
  </si>
  <si>
    <t>Total costs</t>
  </si>
  <si>
    <t>Total units</t>
  </si>
  <si>
    <t>Cost driver</t>
  </si>
  <si>
    <t>Activity area</t>
  </si>
  <si>
    <t>Customer purchase order processing</t>
  </si>
  <si>
    <t>Store delivery</t>
  </si>
  <si>
    <t>Carton delivery</t>
  </si>
  <si>
    <t>Total</t>
  </si>
  <si>
    <t>Orders</t>
  </si>
  <si>
    <t>Line items</t>
  </si>
  <si>
    <t>Cartons</t>
  </si>
  <si>
    <t>Hours</t>
  </si>
  <si>
    <t>Problem 5-34</t>
  </si>
  <si>
    <t>Total number of orders</t>
  </si>
  <si>
    <t>Average number of line items per order</t>
  </si>
  <si>
    <t>Total number of store deliveries</t>
  </si>
  <si>
    <t xml:space="preserve">Average number of cartons </t>
  </si>
  <si>
    <t>shipped per store delivery</t>
  </si>
  <si>
    <t>Average number of hours of</t>
  </si>
  <si>
    <t>Output Section:</t>
  </si>
  <si>
    <t>Part 1.</t>
  </si>
  <si>
    <t>Revenues</t>
  </si>
  <si>
    <t>Cost of goods sold</t>
  </si>
  <si>
    <t>Gross margin</t>
  </si>
  <si>
    <t>Other operating costs</t>
  </si>
  <si>
    <t>Operating income</t>
  </si>
  <si>
    <t>Gross margin %</t>
  </si>
  <si>
    <t>continued</t>
  </si>
  <si>
    <t>Part 2.</t>
  </si>
  <si>
    <t>The per unit cost driver rates for August 2002 are:</t>
  </si>
  <si>
    <t>Part 3.</t>
  </si>
  <si>
    <t>The activity-based costing of each distribution market for August 2002:</t>
  </si>
  <si>
    <t>The activity-based analysis of costs highlights how the Ma and Pa Single Stores use</t>
  </si>
  <si>
    <t>a larger amount of Figure Four resources per revenue dollar than do the other two</t>
  </si>
  <si>
    <t>markets.</t>
  </si>
  <si>
    <t>Part 4.</t>
  </si>
  <si>
    <t>a. Choosing the appropriate cost drivers for each area.</t>
  </si>
  <si>
    <t>b. Developing a reliable database on the chosen cost drivers.</t>
  </si>
  <si>
    <t>c. Deciding how to handle costs that may be common across several activities</t>
  </si>
  <si>
    <t>d. Choice of the time period to compute cost rates per cost driver.</t>
  </si>
  <si>
    <t>Ma and Pa single stores</t>
  </si>
  <si>
    <t>Line item ordering</t>
  </si>
  <si>
    <t>Shelf stocking</t>
  </si>
  <si>
    <t>shelf stocking per store delivery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</si>
</sst>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%"/>
  </numFmts>
  <fonts count="10">
    <font>
      <sz val="10"/>
      <name val="Times New Roman"/>
      <family val="0"/>
    </font>
    <font>
      <b/>
      <sz val="10"/>
      <name val="Times New Roman"/>
      <family val="1"/>
    </font>
    <font>
      <i/>
      <sz val="10"/>
      <color indexed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2" xfId="0" applyFont="1" applyBorder="1" applyAlignment="1">
      <alignment/>
    </xf>
    <xf numFmtId="0" fontId="0" fillId="0" borderId="0" xfId="0" applyAlignment="1" quotePrefix="1">
      <alignment horizontal="left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0" xfId="0" applyFont="1" applyBorder="1" applyAlignment="1">
      <alignment horizontal="centerContinuous"/>
    </xf>
    <xf numFmtId="165" fontId="0" fillId="0" borderId="0" xfId="17" applyNumberFormat="1" applyAlignment="1">
      <alignment/>
    </xf>
    <xf numFmtId="167" fontId="0" fillId="0" borderId="0" xfId="15" applyNumberFormat="1" applyAlignment="1">
      <alignment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 indent="2"/>
    </xf>
    <xf numFmtId="0" fontId="4" fillId="0" borderId="0" xfId="0" applyFont="1" applyAlignment="1">
      <alignment/>
    </xf>
    <xf numFmtId="165" fontId="0" fillId="0" borderId="5" xfId="17" applyNumberFormat="1" applyBorder="1" applyAlignment="1">
      <alignment/>
    </xf>
    <xf numFmtId="0" fontId="5" fillId="0" borderId="0" xfId="0" applyFont="1" applyAlignment="1" quotePrefix="1">
      <alignment horizontal="left"/>
    </xf>
    <xf numFmtId="43" fontId="0" fillId="0" borderId="0" xfId="15" applyAlignment="1">
      <alignment/>
    </xf>
    <xf numFmtId="166" fontId="0" fillId="0" borderId="3" xfId="15" applyNumberFormat="1" applyBorder="1" applyAlignment="1">
      <alignment/>
    </xf>
    <xf numFmtId="0" fontId="6" fillId="0" borderId="0" xfId="0" applyFont="1" applyBorder="1" applyAlignment="1">
      <alignment/>
    </xf>
    <xf numFmtId="165" fontId="0" fillId="0" borderId="5" xfId="0" applyNumberFormat="1" applyBorder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167" fontId="0" fillId="0" borderId="2" xfId="15" applyNumberFormat="1" applyBorder="1" applyAlignment="1">
      <alignment/>
    </xf>
    <xf numFmtId="0" fontId="0" fillId="0" borderId="4" xfId="0" applyBorder="1" applyAlignment="1" quotePrefix="1">
      <alignment horizontal="left"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0" fontId="0" fillId="0" borderId="0" xfId="0" applyFont="1" applyAlignment="1" quotePrefix="1">
      <alignment horizontal="left"/>
    </xf>
    <xf numFmtId="165" fontId="0" fillId="2" borderId="0" xfId="17" applyNumberFormat="1" applyFill="1" applyAlignment="1">
      <alignment/>
    </xf>
    <xf numFmtId="165" fontId="0" fillId="2" borderId="0" xfId="0" applyNumberFormat="1" applyFill="1" applyAlignment="1">
      <alignment/>
    </xf>
    <xf numFmtId="167" fontId="0" fillId="2" borderId="0" xfId="15" applyNumberFormat="1" applyFill="1" applyAlignment="1">
      <alignment/>
    </xf>
    <xf numFmtId="44" fontId="0" fillId="2" borderId="0" xfId="17" applyNumberFormat="1" applyFill="1" applyAlignment="1">
      <alignment/>
    </xf>
    <xf numFmtId="43" fontId="0" fillId="2" borderId="0" xfId="15" applyFill="1" applyAlignment="1">
      <alignment/>
    </xf>
    <xf numFmtId="167" fontId="0" fillId="2" borderId="0" xfId="0" applyNumberFormat="1" applyFill="1" applyAlignment="1">
      <alignment/>
    </xf>
    <xf numFmtId="10" fontId="0" fillId="2" borderId="1" xfId="19" applyNumberFormat="1" applyFill="1" applyBorder="1" applyAlignment="1">
      <alignment/>
    </xf>
    <xf numFmtId="10" fontId="0" fillId="2" borderId="6" xfId="19" applyNumberFormat="1" applyFill="1" applyBorder="1" applyAlignment="1">
      <alignment/>
    </xf>
    <xf numFmtId="0" fontId="0" fillId="0" borderId="0" xfId="0" applyFont="1" applyAlignment="1">
      <alignment/>
    </xf>
    <xf numFmtId="165" fontId="0" fillId="0" borderId="0" xfId="0" applyNumberFormat="1" applyFill="1" applyAlignment="1">
      <alignment/>
    </xf>
    <xf numFmtId="167" fontId="0" fillId="0" borderId="2" xfId="15" applyNumberFormat="1" applyFill="1" applyBorder="1" applyAlignment="1">
      <alignment/>
    </xf>
    <xf numFmtId="0" fontId="0" fillId="0" borderId="6" xfId="0" applyBorder="1" applyAlignment="1" quotePrefix="1">
      <alignment horizontal="center" wrapText="1"/>
    </xf>
    <xf numFmtId="0" fontId="0" fillId="0" borderId="3" xfId="0" applyBorder="1" applyAlignment="1" quotePrefix="1">
      <alignment horizontal="left" indent="2"/>
    </xf>
    <xf numFmtId="0" fontId="0" fillId="0" borderId="0" xfId="0" applyAlignment="1" quotePrefix="1">
      <alignment horizontal="left" indent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6.33203125" style="0" customWidth="1"/>
    <col min="2" max="3" width="10.83203125" style="0" customWidth="1"/>
    <col min="4" max="4" width="16.83203125" style="0" customWidth="1"/>
    <col min="5" max="8" width="12.83203125" style="0" customWidth="1"/>
  </cols>
  <sheetData>
    <row r="1" spans="1:8" ht="12.75">
      <c r="A1" s="8" t="s">
        <v>32</v>
      </c>
      <c r="F1" t="s">
        <v>7</v>
      </c>
      <c r="G1" s="7" t="s">
        <v>10</v>
      </c>
      <c r="H1" s="3"/>
    </row>
    <row r="2" spans="6:8" ht="12.75">
      <c r="F2" t="s">
        <v>8</v>
      </c>
      <c r="G2" s="3"/>
      <c r="H2" s="2"/>
    </row>
    <row r="4" spans="1:8" ht="12.7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9</v>
      </c>
      <c r="G4" s="1" t="s">
        <v>5</v>
      </c>
      <c r="H4" s="1" t="s">
        <v>6</v>
      </c>
    </row>
    <row r="5" spans="1:8" ht="12.75">
      <c r="A5">
        <v>5</v>
      </c>
      <c r="B5" t="s">
        <v>12</v>
      </c>
      <c r="D5" s="5" t="s">
        <v>13</v>
      </c>
      <c r="E5" s="5"/>
      <c r="F5" s="5"/>
      <c r="G5" s="5"/>
      <c r="H5" s="5"/>
    </row>
    <row r="6" spans="1:7" ht="38.25">
      <c r="A6">
        <v>6</v>
      </c>
      <c r="B6" s="11" t="s">
        <v>19</v>
      </c>
      <c r="C6" s="11"/>
      <c r="D6" s="11"/>
      <c r="E6" s="9" t="s">
        <v>14</v>
      </c>
      <c r="F6" s="10" t="s">
        <v>15</v>
      </c>
      <c r="G6" s="44" t="s">
        <v>60</v>
      </c>
    </row>
    <row r="7" spans="1:7" ht="12.75">
      <c r="A7">
        <v>7</v>
      </c>
      <c r="B7" t="s">
        <v>16</v>
      </c>
      <c r="E7" s="12">
        <v>30900</v>
      </c>
      <c r="F7" s="12">
        <v>10500</v>
      </c>
      <c r="G7" s="12">
        <v>1980</v>
      </c>
    </row>
    <row r="8" spans="1:7" ht="12.75">
      <c r="A8">
        <v>8</v>
      </c>
      <c r="B8" t="s">
        <v>17</v>
      </c>
      <c r="E8" s="13">
        <v>30000</v>
      </c>
      <c r="F8" s="13">
        <v>10000</v>
      </c>
      <c r="G8" s="13">
        <v>1800</v>
      </c>
    </row>
    <row r="9" spans="1:7" ht="12.75">
      <c r="A9">
        <v>9</v>
      </c>
      <c r="B9" t="s">
        <v>18</v>
      </c>
      <c r="E9" s="13">
        <v>120</v>
      </c>
      <c r="F9" s="13">
        <v>300</v>
      </c>
      <c r="G9" s="13">
        <v>1000</v>
      </c>
    </row>
    <row r="10" ht="12.75">
      <c r="A10">
        <v>10</v>
      </c>
    </row>
    <row r="11" spans="1:7" ht="12.75">
      <c r="A11">
        <v>11</v>
      </c>
      <c r="B11" s="3" t="s">
        <v>23</v>
      </c>
      <c r="C11" s="3"/>
      <c r="D11" s="3"/>
      <c r="E11" s="14" t="s">
        <v>20</v>
      </c>
      <c r="F11" s="14" t="s">
        <v>21</v>
      </c>
      <c r="G11" s="14" t="s">
        <v>22</v>
      </c>
    </row>
    <row r="12" spans="1:7" ht="12.75">
      <c r="A12">
        <v>12</v>
      </c>
      <c r="B12" s="16" t="s">
        <v>24</v>
      </c>
      <c r="E12" s="12">
        <v>80000</v>
      </c>
      <c r="F12" s="13">
        <v>2000</v>
      </c>
      <c r="G12" t="s">
        <v>28</v>
      </c>
    </row>
    <row r="13" spans="1:7" ht="12.75">
      <c r="A13">
        <v>13</v>
      </c>
      <c r="B13" s="8" t="s">
        <v>61</v>
      </c>
      <c r="E13" s="13">
        <v>63840</v>
      </c>
      <c r="F13" s="13">
        <v>21280</v>
      </c>
      <c r="G13" t="s">
        <v>29</v>
      </c>
    </row>
    <row r="14" spans="1:7" ht="12.75">
      <c r="A14">
        <v>14</v>
      </c>
      <c r="B14" t="s">
        <v>25</v>
      </c>
      <c r="E14" s="13">
        <v>71000</v>
      </c>
      <c r="F14" s="13">
        <v>1420</v>
      </c>
      <c r="G14" s="32" t="s">
        <v>25</v>
      </c>
    </row>
    <row r="15" spans="1:7" ht="12.75">
      <c r="A15">
        <v>15</v>
      </c>
      <c r="B15" t="s">
        <v>26</v>
      </c>
      <c r="E15" s="13">
        <v>76000</v>
      </c>
      <c r="F15" s="13">
        <v>76000</v>
      </c>
      <c r="G15" t="s">
        <v>30</v>
      </c>
    </row>
    <row r="16" spans="1:7" ht="12.75">
      <c r="A16">
        <v>16</v>
      </c>
      <c r="B16" s="8" t="s">
        <v>62</v>
      </c>
      <c r="E16" s="13">
        <v>10240</v>
      </c>
      <c r="F16" s="13">
        <v>640</v>
      </c>
      <c r="G16" t="s">
        <v>31</v>
      </c>
    </row>
    <row r="17" spans="1:5" ht="13.5" thickBot="1">
      <c r="A17">
        <v>17</v>
      </c>
      <c r="B17" s="15" t="s">
        <v>27</v>
      </c>
      <c r="E17" s="17">
        <f>SUM(E12:E16)</f>
        <v>301080</v>
      </c>
    </row>
    <row r="18" ht="13.5" thickTop="1">
      <c r="A18">
        <v>18</v>
      </c>
    </row>
    <row r="19" spans="1:7" ht="38.25">
      <c r="A19">
        <v>19</v>
      </c>
      <c r="E19" s="9" t="s">
        <v>14</v>
      </c>
      <c r="F19" s="10" t="s">
        <v>15</v>
      </c>
      <c r="G19" s="44" t="s">
        <v>60</v>
      </c>
    </row>
    <row r="20" spans="1:7" ht="12.75">
      <c r="A20">
        <v>20</v>
      </c>
      <c r="B20" s="41" t="s">
        <v>33</v>
      </c>
      <c r="E20">
        <v>140</v>
      </c>
      <c r="F20">
        <v>360</v>
      </c>
      <c r="G20">
        <v>1500</v>
      </c>
    </row>
    <row r="21" spans="1:7" ht="12.75">
      <c r="A21">
        <v>21</v>
      </c>
      <c r="B21" s="41" t="s">
        <v>34</v>
      </c>
      <c r="E21">
        <v>14</v>
      </c>
      <c r="F21">
        <v>12</v>
      </c>
      <c r="G21">
        <v>10</v>
      </c>
    </row>
    <row r="22" spans="1:7" ht="12.75">
      <c r="A22">
        <v>22</v>
      </c>
      <c r="B22" t="s">
        <v>35</v>
      </c>
      <c r="E22">
        <v>120</v>
      </c>
      <c r="F22">
        <v>300</v>
      </c>
      <c r="G22">
        <v>1000</v>
      </c>
    </row>
    <row r="23" spans="1:2" ht="12.75">
      <c r="A23">
        <v>23</v>
      </c>
      <c r="B23" t="s">
        <v>36</v>
      </c>
    </row>
    <row r="24" spans="1:7" ht="12.75">
      <c r="A24">
        <v>24</v>
      </c>
      <c r="B24" s="15" t="s">
        <v>37</v>
      </c>
      <c r="E24">
        <v>300</v>
      </c>
      <c r="F24">
        <v>80</v>
      </c>
      <c r="G24">
        <v>16</v>
      </c>
    </row>
    <row r="25" spans="1:2" ht="12.75">
      <c r="A25">
        <v>25</v>
      </c>
      <c r="B25" t="s">
        <v>38</v>
      </c>
    </row>
    <row r="26" spans="1:7" ht="13.5" thickBot="1">
      <c r="A26">
        <v>26</v>
      </c>
      <c r="B26" s="45" t="s">
        <v>63</v>
      </c>
      <c r="C26" s="4"/>
      <c r="D26" s="4"/>
      <c r="E26" s="20">
        <v>3</v>
      </c>
      <c r="F26" s="20">
        <v>0.6</v>
      </c>
      <c r="G26" s="20">
        <v>0.1</v>
      </c>
    </row>
    <row r="27" spans="1:2" ht="12.75">
      <c r="A27">
        <v>27</v>
      </c>
      <c r="B27" t="s">
        <v>39</v>
      </c>
    </row>
    <row r="28" spans="1:8" ht="38.25">
      <c r="A28">
        <v>28</v>
      </c>
      <c r="B28" s="21" t="s">
        <v>40</v>
      </c>
      <c r="C28" s="2"/>
      <c r="D28" s="2"/>
      <c r="E28" s="9" t="s">
        <v>14</v>
      </c>
      <c r="F28" s="10" t="s">
        <v>15</v>
      </c>
      <c r="G28" s="44" t="s">
        <v>60</v>
      </c>
      <c r="H28" s="23" t="s">
        <v>27</v>
      </c>
    </row>
    <row r="29" spans="1:8" ht="12.75">
      <c r="A29">
        <v>29</v>
      </c>
      <c r="B29" t="s">
        <v>41</v>
      </c>
      <c r="E29" s="33">
        <f>E7*E9</f>
        <v>3708000</v>
      </c>
      <c r="F29" s="33">
        <f>F7*F9</f>
        <v>3150000</v>
      </c>
      <c r="G29" s="33">
        <f>G7*G9</f>
        <v>1980000</v>
      </c>
      <c r="H29" s="42">
        <f>SUM(E29:G29)</f>
        <v>8838000</v>
      </c>
    </row>
    <row r="30" spans="1:8" ht="12.75">
      <c r="A30">
        <v>30</v>
      </c>
      <c r="B30" t="s">
        <v>42</v>
      </c>
      <c r="E30" s="35">
        <f>E8*E9</f>
        <v>3600000</v>
      </c>
      <c r="F30" s="35">
        <f>F8*F9</f>
        <v>3000000</v>
      </c>
      <c r="G30" s="35">
        <f>G8*G9</f>
        <v>1800000</v>
      </c>
      <c r="H30" s="43">
        <f>SUM(E30:G30)</f>
        <v>8400000</v>
      </c>
    </row>
    <row r="31" spans="1:8" ht="13.5" thickBot="1">
      <c r="A31">
        <v>31</v>
      </c>
      <c r="B31" t="s">
        <v>43</v>
      </c>
      <c r="E31" s="22">
        <f>E29-E30</f>
        <v>108000</v>
      </c>
      <c r="F31" s="22">
        <f>F29-F30</f>
        <v>150000</v>
      </c>
      <c r="G31" s="22">
        <f>G29-G30</f>
        <v>180000</v>
      </c>
      <c r="H31" s="24">
        <f>H29-H30</f>
        <v>438000</v>
      </c>
    </row>
    <row r="32" spans="1:8" ht="13.5" thickTop="1">
      <c r="A32">
        <v>32</v>
      </c>
      <c r="B32" t="s">
        <v>44</v>
      </c>
      <c r="H32" s="35">
        <f>E17</f>
        <v>301080</v>
      </c>
    </row>
    <row r="33" spans="1:8" ht="13.5" thickBot="1">
      <c r="A33">
        <v>33</v>
      </c>
      <c r="B33" t="s">
        <v>45</v>
      </c>
      <c r="H33" s="22">
        <f>H31-H32</f>
        <v>136920</v>
      </c>
    </row>
    <row r="34" ht="13.5" thickTop="1">
      <c r="A34">
        <v>34</v>
      </c>
    </row>
    <row r="35" spans="1:7" ht="12.75">
      <c r="A35">
        <v>35</v>
      </c>
      <c r="B35" s="26" t="s">
        <v>46</v>
      </c>
      <c r="C35" s="27"/>
      <c r="D35" s="27"/>
      <c r="E35" s="39">
        <f>E31/E29</f>
        <v>0.02912621359223301</v>
      </c>
      <c r="F35" s="39">
        <f>F31/F29</f>
        <v>0.047619047619047616</v>
      </c>
      <c r="G35" s="40">
        <f>G31/G29</f>
        <v>0.09090909090909091</v>
      </c>
    </row>
    <row r="36" spans="1:8" ht="12.75">
      <c r="A36">
        <v>36</v>
      </c>
      <c r="B36" s="5" t="s">
        <v>47</v>
      </c>
      <c r="C36" s="5"/>
      <c r="D36" s="5"/>
      <c r="E36" s="5"/>
      <c r="F36" s="5"/>
      <c r="G36" s="5"/>
      <c r="H36" s="5"/>
    </row>
    <row r="37" spans="1:2" ht="12.75">
      <c r="A37">
        <v>37</v>
      </c>
      <c r="B37" s="28" t="s">
        <v>48</v>
      </c>
    </row>
    <row r="38" spans="1:2" ht="12.75">
      <c r="A38">
        <v>38</v>
      </c>
      <c r="B38" s="8" t="s">
        <v>49</v>
      </c>
    </row>
    <row r="39" spans="1:8" ht="12.75">
      <c r="A39">
        <v>39</v>
      </c>
      <c r="B39" s="15" t="s">
        <v>24</v>
      </c>
      <c r="H39" s="36">
        <f>E12/F12</f>
        <v>40</v>
      </c>
    </row>
    <row r="40" spans="1:8" ht="12.75">
      <c r="A40">
        <v>40</v>
      </c>
      <c r="B40" s="46" t="s">
        <v>61</v>
      </c>
      <c r="H40" s="37">
        <f>E13/F13</f>
        <v>3</v>
      </c>
    </row>
    <row r="41" spans="1:8" ht="12.75">
      <c r="A41">
        <v>41</v>
      </c>
      <c r="B41" s="15" t="s">
        <v>25</v>
      </c>
      <c r="H41" s="37">
        <f>E14/F14</f>
        <v>50</v>
      </c>
    </row>
    <row r="42" spans="1:8" ht="12.75">
      <c r="A42">
        <v>42</v>
      </c>
      <c r="B42" s="15" t="s">
        <v>26</v>
      </c>
      <c r="H42" s="37">
        <f>E15/F15</f>
        <v>1</v>
      </c>
    </row>
    <row r="43" spans="1:8" ht="12.75">
      <c r="A43">
        <v>43</v>
      </c>
      <c r="B43" s="46" t="s">
        <v>62</v>
      </c>
      <c r="H43" s="37">
        <f>E16/F16</f>
        <v>16</v>
      </c>
    </row>
    <row r="44" spans="1:8" ht="12.75">
      <c r="A44">
        <v>44</v>
      </c>
      <c r="B44" s="29" t="s">
        <v>50</v>
      </c>
      <c r="H44" s="19"/>
    </row>
    <row r="45" spans="1:8" ht="12.75">
      <c r="A45">
        <v>45</v>
      </c>
      <c r="B45" s="8" t="s">
        <v>51</v>
      </c>
      <c r="H45" s="19"/>
    </row>
    <row r="46" spans="1:8" ht="38.25">
      <c r="A46">
        <v>46</v>
      </c>
      <c r="E46" s="9" t="s">
        <v>14</v>
      </c>
      <c r="F46" s="10" t="s">
        <v>15</v>
      </c>
      <c r="G46" s="44" t="s">
        <v>60</v>
      </c>
      <c r="H46" s="19"/>
    </row>
    <row r="47" spans="1:8" ht="12.75">
      <c r="A47">
        <v>47</v>
      </c>
      <c r="B47" t="s">
        <v>24</v>
      </c>
      <c r="E47" s="34">
        <f>E20*$H$39</f>
        <v>5600</v>
      </c>
      <c r="F47" s="34">
        <f>F20*$H$39</f>
        <v>14400</v>
      </c>
      <c r="G47" s="34">
        <f>G20*$H$39</f>
        <v>60000</v>
      </c>
      <c r="H47" s="19"/>
    </row>
    <row r="48" spans="1:8" ht="12.75">
      <c r="A48">
        <v>48</v>
      </c>
      <c r="B48" s="8" t="s">
        <v>61</v>
      </c>
      <c r="E48" s="38">
        <f>E21*E20*$H$40</f>
        <v>5880</v>
      </c>
      <c r="F48" s="38">
        <f>F21*F20*$H$40</f>
        <v>12960</v>
      </c>
      <c r="G48" s="38">
        <f>G21*G20*$H$40</f>
        <v>45000</v>
      </c>
      <c r="H48" s="19"/>
    </row>
    <row r="49" spans="1:8" ht="12.75">
      <c r="A49">
        <v>49</v>
      </c>
      <c r="B49" t="s">
        <v>25</v>
      </c>
      <c r="E49" s="38">
        <f>E22*$H$41</f>
        <v>6000</v>
      </c>
      <c r="F49" s="38">
        <f>F22*$H$41</f>
        <v>15000</v>
      </c>
      <c r="G49" s="38">
        <f>G22*$H$41</f>
        <v>50000</v>
      </c>
      <c r="H49" s="19"/>
    </row>
    <row r="50" spans="1:8" ht="12.75">
      <c r="A50">
        <v>50</v>
      </c>
      <c r="B50" t="s">
        <v>26</v>
      </c>
      <c r="E50" s="38">
        <f>E22*E24*$H$42</f>
        <v>36000</v>
      </c>
      <c r="F50" s="38">
        <f>F22*F24*$H$42</f>
        <v>24000</v>
      </c>
      <c r="G50" s="38">
        <f>G22*G24*$H$42</f>
        <v>16000</v>
      </c>
      <c r="H50" s="19"/>
    </row>
    <row r="51" spans="1:7" ht="12.75">
      <c r="A51">
        <v>51</v>
      </c>
      <c r="B51" s="8" t="s">
        <v>62</v>
      </c>
      <c r="E51" s="35">
        <f>E22*E26*$H$43</f>
        <v>5760</v>
      </c>
      <c r="F51" s="35">
        <f>F22*F26*$H$43</f>
        <v>2880</v>
      </c>
      <c r="G51" s="35">
        <f>G22*G26*$H$43</f>
        <v>1600</v>
      </c>
    </row>
    <row r="52" spans="1:7" ht="13.5" thickBot="1">
      <c r="A52">
        <v>52</v>
      </c>
      <c r="E52" s="22">
        <f>SUM(E47:E51)</f>
        <v>59240</v>
      </c>
      <c r="F52" s="22">
        <f>SUM(F47:F51)</f>
        <v>69240</v>
      </c>
      <c r="G52" s="22">
        <f>SUM(G47:G51)</f>
        <v>172600</v>
      </c>
    </row>
    <row r="53" ht="13.5" thickTop="1">
      <c r="A53">
        <v>53</v>
      </c>
    </row>
    <row r="54" spans="1:8" ht="38.25">
      <c r="A54">
        <v>54</v>
      </c>
      <c r="B54" s="21"/>
      <c r="C54" s="2"/>
      <c r="D54" s="2"/>
      <c r="E54" s="9" t="s">
        <v>14</v>
      </c>
      <c r="F54" s="10" t="s">
        <v>15</v>
      </c>
      <c r="G54" s="44" t="s">
        <v>60</v>
      </c>
      <c r="H54" s="23" t="s">
        <v>27</v>
      </c>
    </row>
    <row r="55" spans="1:8" ht="12.75">
      <c r="A55">
        <v>55</v>
      </c>
      <c r="B55" t="s">
        <v>41</v>
      </c>
      <c r="E55" s="12">
        <f>E7*E9</f>
        <v>3708000</v>
      </c>
      <c r="F55" s="12">
        <f>F7*F9</f>
        <v>3150000</v>
      </c>
      <c r="G55" s="12">
        <f>G7*G9</f>
        <v>1980000</v>
      </c>
      <c r="H55" s="24">
        <f>SUM(E55:G55)</f>
        <v>8838000</v>
      </c>
    </row>
    <row r="56" spans="1:8" ht="12.75">
      <c r="A56">
        <v>56</v>
      </c>
      <c r="B56" t="s">
        <v>42</v>
      </c>
      <c r="E56" s="25">
        <f>E8*E9</f>
        <v>3600000</v>
      </c>
      <c r="F56" s="25">
        <f>F8*F9</f>
        <v>3000000</v>
      </c>
      <c r="G56" s="25">
        <f>G8*G9</f>
        <v>1800000</v>
      </c>
      <c r="H56" s="25">
        <f>SUM(E56:G56)</f>
        <v>8400000</v>
      </c>
    </row>
    <row r="57" spans="1:8" ht="12.75">
      <c r="A57">
        <v>57</v>
      </c>
      <c r="B57" t="s">
        <v>43</v>
      </c>
      <c r="E57" s="13">
        <f>E55-E56</f>
        <v>108000</v>
      </c>
      <c r="F57" s="13">
        <f>F55-F56</f>
        <v>150000</v>
      </c>
      <c r="G57" s="13">
        <f>G55-G56</f>
        <v>180000</v>
      </c>
      <c r="H57" s="24">
        <f>H55-H56</f>
        <v>438000</v>
      </c>
    </row>
    <row r="58" spans="1:8" ht="12.75">
      <c r="A58">
        <v>58</v>
      </c>
      <c r="B58" t="s">
        <v>44</v>
      </c>
      <c r="E58" s="35">
        <f>E52</f>
        <v>59240</v>
      </c>
      <c r="F58" s="35">
        <f>F52</f>
        <v>69240</v>
      </c>
      <c r="G58" s="35">
        <f>G52</f>
        <v>172600</v>
      </c>
      <c r="H58" s="35">
        <f>SUM(E58:G58)</f>
        <v>301080</v>
      </c>
    </row>
    <row r="59" spans="1:8" ht="13.5" thickBot="1">
      <c r="A59">
        <v>59</v>
      </c>
      <c r="B59" t="s">
        <v>45</v>
      </c>
      <c r="E59" s="22">
        <f>E57-E58</f>
        <v>48760</v>
      </c>
      <c r="F59" s="22">
        <f>F57-F58</f>
        <v>80760</v>
      </c>
      <c r="G59" s="22">
        <f>G57-G58</f>
        <v>7400</v>
      </c>
      <c r="H59" s="22">
        <f>H57-H58</f>
        <v>136920</v>
      </c>
    </row>
    <row r="60" ht="13.5" thickTop="1">
      <c r="A60">
        <v>60</v>
      </c>
    </row>
    <row r="61" spans="1:7" ht="12.75">
      <c r="A61">
        <v>61</v>
      </c>
      <c r="B61" s="26" t="s">
        <v>46</v>
      </c>
      <c r="C61" s="27"/>
      <c r="D61" s="27"/>
      <c r="E61" s="39">
        <f>E59/E55</f>
        <v>0.013149946062567423</v>
      </c>
      <c r="F61" s="39">
        <f>F59/F55</f>
        <v>0.025638095238095238</v>
      </c>
      <c r="G61" s="40">
        <f>G59/G55</f>
        <v>0.0037373737373737376</v>
      </c>
    </row>
    <row r="62" ht="12.75">
      <c r="A62">
        <v>62</v>
      </c>
    </row>
    <row r="63" spans="1:8" ht="12.75">
      <c r="A63">
        <v>63</v>
      </c>
      <c r="B63" s="30" t="s">
        <v>52</v>
      </c>
      <c r="C63" s="30"/>
      <c r="D63" s="30"/>
      <c r="E63" s="30"/>
      <c r="F63" s="30"/>
      <c r="G63" s="30"/>
      <c r="H63" s="30"/>
    </row>
    <row r="64" spans="1:8" ht="12.75">
      <c r="A64">
        <v>64</v>
      </c>
      <c r="B64" s="30" t="s">
        <v>53</v>
      </c>
      <c r="C64" s="30"/>
      <c r="D64" s="30"/>
      <c r="E64" s="30"/>
      <c r="F64" s="30"/>
      <c r="G64" s="30"/>
      <c r="H64" s="30"/>
    </row>
    <row r="65" spans="1:8" ht="12.75">
      <c r="A65">
        <v>65</v>
      </c>
      <c r="B65" s="30" t="s">
        <v>54</v>
      </c>
      <c r="C65" s="30"/>
      <c r="D65" s="30"/>
      <c r="E65" s="30"/>
      <c r="F65" s="30"/>
      <c r="G65" s="30"/>
      <c r="H65" s="30"/>
    </row>
    <row r="66" spans="1:2" ht="12.75">
      <c r="A66">
        <v>66</v>
      </c>
      <c r="B66" s="28" t="s">
        <v>55</v>
      </c>
    </row>
    <row r="67" spans="1:8" ht="12.75">
      <c r="A67">
        <v>67</v>
      </c>
      <c r="B67" s="30" t="s">
        <v>56</v>
      </c>
      <c r="C67" s="30"/>
      <c r="D67" s="30"/>
      <c r="E67" s="30"/>
      <c r="F67" s="30"/>
      <c r="G67" s="30"/>
      <c r="H67" s="30"/>
    </row>
    <row r="68" spans="1:8" ht="12.75">
      <c r="A68">
        <v>68</v>
      </c>
      <c r="B68" s="30"/>
      <c r="C68" s="30"/>
      <c r="D68" s="30"/>
      <c r="E68" s="30"/>
      <c r="F68" s="30"/>
      <c r="G68" s="30"/>
      <c r="H68" s="30"/>
    </row>
    <row r="69" spans="1:8" ht="12.75">
      <c r="A69">
        <v>69</v>
      </c>
      <c r="B69" s="18" t="s">
        <v>57</v>
      </c>
      <c r="C69" s="30"/>
      <c r="D69" s="30"/>
      <c r="E69" s="30"/>
      <c r="F69" s="30"/>
      <c r="G69" s="30"/>
      <c r="H69" s="30"/>
    </row>
    <row r="70" spans="1:8" ht="12.75">
      <c r="A70">
        <v>70</v>
      </c>
      <c r="B70" s="30"/>
      <c r="C70" s="30"/>
      <c r="D70" s="30"/>
      <c r="E70" s="30"/>
      <c r="F70" s="30"/>
      <c r="G70" s="30"/>
      <c r="H70" s="30"/>
    </row>
    <row r="71" spans="1:8" ht="12.75">
      <c r="A71">
        <v>71</v>
      </c>
      <c r="B71" s="30" t="s">
        <v>58</v>
      </c>
      <c r="C71" s="30"/>
      <c r="D71" s="30"/>
      <c r="E71" s="30"/>
      <c r="F71" s="30"/>
      <c r="G71" s="30"/>
      <c r="H71" s="30"/>
    </row>
    <row r="72" spans="1:8" ht="12.75">
      <c r="A72">
        <v>72</v>
      </c>
      <c r="B72" s="30"/>
      <c r="C72" s="30"/>
      <c r="D72" s="30"/>
      <c r="E72" s="30"/>
      <c r="F72" s="30"/>
      <c r="G72" s="30"/>
      <c r="H72" s="30"/>
    </row>
    <row r="73" spans="1:8" ht="12.75">
      <c r="A73">
        <v>73</v>
      </c>
      <c r="B73" s="30" t="s">
        <v>59</v>
      </c>
      <c r="C73" s="30"/>
      <c r="D73" s="30"/>
      <c r="E73" s="30"/>
      <c r="F73" s="30"/>
      <c r="G73" s="30"/>
      <c r="H73" s="30"/>
    </row>
    <row r="74" spans="1:8" ht="13.5" thickBot="1">
      <c r="A74" s="4">
        <v>74</v>
      </c>
      <c r="B74" s="31"/>
      <c r="C74" s="31"/>
      <c r="D74" s="31"/>
      <c r="E74" s="31"/>
      <c r="F74" s="31"/>
      <c r="G74" s="31"/>
      <c r="H74" s="31"/>
    </row>
    <row r="75" spans="2:8" ht="12.75">
      <c r="B75" s="6" t="s">
        <v>11</v>
      </c>
      <c r="C75" s="5"/>
      <c r="D75" s="5"/>
      <c r="E75" s="5"/>
      <c r="F75" s="5"/>
      <c r="G75" s="5"/>
      <c r="H75" s="5"/>
    </row>
  </sheetData>
  <conditionalFormatting sqref="H58">
    <cfRule type="cellIs" priority="1" dxfId="0" operator="notEqual" stopIfTrue="1">
      <formula>301080</formula>
    </cfRule>
  </conditionalFormatting>
  <printOptions/>
  <pageMargins left="0.75" right="0.75" top="1" bottom="1" header="0.5" footer="0.5"/>
  <pageSetup horizontalDpi="300" verticalDpi="300" orientation="portrait" r:id="rId3"/>
  <headerFooter alignWithMargins="0">
    <oddHeader>&amp;LHORNGREN/DATAR/FOSTER, COST ACCOUNTING 11E
</oddHeader>
  </headerFooter>
  <rowBreaks count="1" manualBreakCount="1">
    <brk id="3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 Fisher</dc:creator>
  <cp:keywords/>
  <dc:description/>
  <cp:lastModifiedBy>Albert Fisher</cp:lastModifiedBy>
  <cp:lastPrinted>2002-01-13T17:56:48Z</cp:lastPrinted>
  <dcterms:created xsi:type="dcterms:W3CDTF">2000-10-16T16:39:52Z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