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120" windowHeight="6015" activeTab="0"/>
  </bookViews>
  <sheets>
    <sheet name="14problem" sheetId="1" r:id="rId1"/>
  </sheets>
  <definedNames>
    <definedName name="_xlnm.Print_Area" localSheetId="0">'14problem'!$A$1:$H$172</definedName>
  </definedNames>
  <calcPr fullCalcOnLoad="1"/>
</workbook>
</file>

<file path=xl/sharedStrings.xml><?xml version="1.0" encoding="utf-8"?>
<sst xmlns="http://schemas.openxmlformats.org/spreadsheetml/2006/main" count="98" uniqueCount="91">
  <si>
    <t>BBB</t>
  </si>
  <si>
    <t>BB</t>
  </si>
  <si>
    <t>14problem</t>
  </si>
  <si>
    <t>Chapter 14.  Solution to end-of-chapter spreadsheet problem</t>
  </si>
  <si>
    <r>
      <t>Ratio (w</t>
    </r>
    <r>
      <rPr>
        <b/>
        <vertAlign val="subscript"/>
        <sz val="10"/>
        <rFont val="Times New Roman"/>
        <family val="1"/>
      </rPr>
      <t>d</t>
    </r>
    <r>
      <rPr>
        <b/>
        <sz val="10"/>
        <rFont val="Times New Roman"/>
        <family val="1"/>
      </rPr>
      <t>)</t>
    </r>
  </si>
  <si>
    <t>Equity/Assets</t>
  </si>
  <si>
    <r>
      <t>Ratio (w</t>
    </r>
    <r>
      <rPr>
        <b/>
        <vertAlign val="subscript"/>
        <sz val="10"/>
        <rFont val="Times New Roman"/>
        <family val="1"/>
      </rPr>
      <t>c</t>
    </r>
    <r>
      <rPr>
        <b/>
        <sz val="10"/>
        <rFont val="Times New Roman"/>
        <family val="1"/>
      </rPr>
      <t>)</t>
    </r>
  </si>
  <si>
    <t>Ratio (D/E)</t>
  </si>
  <si>
    <t xml:space="preserve">Debt/Equity </t>
  </si>
  <si>
    <t>Rating</t>
  </si>
  <si>
    <t xml:space="preserve">B-T Cost of </t>
  </si>
  <si>
    <t>Debt/Assets</t>
  </si>
  <si>
    <r>
      <t>Ratio (w</t>
    </r>
    <r>
      <rPr>
        <b/>
        <vertAlign val="subscript"/>
        <sz val="10"/>
        <color indexed="12"/>
        <rFont val="Times New Roman"/>
        <family val="1"/>
      </rPr>
      <t>d</t>
    </r>
    <r>
      <rPr>
        <b/>
        <sz val="10"/>
        <color indexed="12"/>
        <rFont val="Times New Roman"/>
        <family val="1"/>
      </rPr>
      <t>)</t>
    </r>
  </si>
  <si>
    <r>
      <t>Ratio (w</t>
    </r>
    <r>
      <rPr>
        <b/>
        <vertAlign val="subscript"/>
        <sz val="10"/>
        <color indexed="12"/>
        <rFont val="Times New Roman"/>
        <family val="1"/>
      </rPr>
      <t>c</t>
    </r>
    <r>
      <rPr>
        <b/>
        <sz val="10"/>
        <color indexed="12"/>
        <rFont val="Times New Roman"/>
        <family val="1"/>
      </rPr>
      <t>)</t>
    </r>
  </si>
  <si>
    <t>Unlevered beta</t>
  </si>
  <si>
    <t>Tax rate</t>
  </si>
  <si>
    <t>Beta</t>
  </si>
  <si>
    <t>Risk-free rate</t>
  </si>
  <si>
    <t>Market risk premium</t>
  </si>
  <si>
    <t>Cost of</t>
  </si>
  <si>
    <t>Equity</t>
  </si>
  <si>
    <r>
      <t>Debt (k</t>
    </r>
    <r>
      <rPr>
        <b/>
        <vertAlign val="subscript"/>
        <sz val="10"/>
        <color indexed="12"/>
        <rFont val="Times New Roman"/>
        <family val="1"/>
      </rPr>
      <t>d</t>
    </r>
    <r>
      <rPr>
        <b/>
        <sz val="10"/>
        <color indexed="12"/>
        <rFont val="Times New Roman"/>
        <family val="1"/>
      </rPr>
      <t>)</t>
    </r>
  </si>
  <si>
    <t>WACC</t>
  </si>
  <si>
    <r>
      <t>Debt (k</t>
    </r>
    <r>
      <rPr>
        <b/>
        <vertAlign val="subscript"/>
        <sz val="10"/>
        <rFont val="Times New Roman"/>
        <family val="1"/>
      </rPr>
      <t>d</t>
    </r>
    <r>
      <rPr>
        <b/>
        <sz val="10"/>
        <rFont val="Times New Roman"/>
        <family val="1"/>
      </rPr>
      <t>)</t>
    </r>
  </si>
  <si>
    <t>Debt</t>
  </si>
  <si>
    <t>Elliott Athletics is trying to determine its optimal capital structure, which now consists of only debt</t>
  </si>
  <si>
    <t>and common equity.  The firm does not currently use preferred stock in its capital structure, and it</t>
  </si>
  <si>
    <t>levels, the company's Treasury staff has consulted with investment bankers and, on the basis of</t>
  </si>
  <si>
    <t>those discussions, has created the following table:</t>
  </si>
  <si>
    <t>Elliott uses the CAPM to estimate its cost of common equity, ks.  The company estimates that the</t>
  </si>
  <si>
    <t xml:space="preserve">risk-free rate is 5 percent, the market risk premium is 6 percent, and its tax rate is 40 percent. </t>
  </si>
  <si>
    <t>Inputs provided in the problem:</t>
  </si>
  <si>
    <t>Next, we construct a table (like that in the model) that evaluates WACC at different levels of debt.</t>
  </si>
  <si>
    <t>The beta is found using the Hamada equation:</t>
  </si>
  <si>
    <t>Then, with bL, we can apply the CAPM equation to find ks, the cost of equity, and then we can find</t>
  </si>
  <si>
    <t>the WACC.</t>
  </si>
  <si>
    <t>Leveraged</t>
  </si>
  <si>
    <t>Solution to Part a:</t>
  </si>
  <si>
    <t xml:space="preserve">A-T Cost of </t>
  </si>
  <si>
    <t>From the table, we see that the optimal capital structure consists of 40% debt and 60% equity.</t>
  </si>
  <si>
    <t>A-T kd = kd(1-T),  ks = kRF + b(kM-kRF),  and WACC = wd(kd)(1-T) + ws(ks).</t>
  </si>
  <si>
    <t>Capital costs versus D/A Ratio.</t>
  </si>
  <si>
    <t>A</t>
  </si>
  <si>
    <t>C</t>
  </si>
  <si>
    <t>D</t>
  </si>
  <si>
    <t xml:space="preserve">The top graph  is like the one in the textbook, because it uses the D/A ratio on the horizontal axis. </t>
  </si>
  <si>
    <t>c.  Would the optimal capital structure change if the unlevered beta changed?  To answer this</t>
  </si>
  <si>
    <t>Using Excel's Minimum function, we find the Min WACC to be:</t>
  </si>
  <si>
    <t>Note too that the minimum WACC is at the D/A and D/E levels indicated in the table, and also that</t>
  </si>
  <si>
    <t>sensitive to debt over a broad range.  This is important, as it demonstrates that management can use</t>
  </si>
  <si>
    <t>a lot of discretion as to its capital structure, and that it is OK to alter the debt ratio to take</t>
  </si>
  <si>
    <t>advantage of market conditions in the debt and equity markets, and to increase the debt ratio if</t>
  </si>
  <si>
    <t>many good investment opportunities are available.</t>
  </si>
  <si>
    <t>D/A at min</t>
  </si>
  <si>
    <t>Using MIN, find the WACC minimizing D/A ratio:</t>
  </si>
  <si>
    <t>WACC at</t>
  </si>
  <si>
    <t>Optimal</t>
  </si>
  <si>
    <t>Cap. Str.</t>
  </si>
  <si>
    <t>D/A Ratio</t>
  </si>
  <si>
    <t>more business risk, and risk raises the cost of capital.</t>
  </si>
  <si>
    <t>The point of this part of the problem is to demonstrate that the inputs determine the outputs.</t>
  </si>
  <si>
    <t xml:space="preserve">Note that MM assumed that firms could borrow at the riskless rate, regardless of how much </t>
  </si>
  <si>
    <t>demonstrates that unless the input data are known for sure, which is never the case, we</t>
  </si>
  <si>
    <t>cannot determine the optimal capital structure for sure.  We can find one, but it might be wrong.</t>
  </si>
  <si>
    <t>does not plan to do so in the future.  To estimate how much its debt would cost at different debt</t>
  </si>
  <si>
    <r>
      <t>In Excel format, here is the equation for b</t>
    </r>
    <r>
      <rPr>
        <b/>
        <vertAlign val="subscript"/>
        <sz val="10"/>
        <color indexed="18"/>
        <rFont val="Times New Roman"/>
        <family val="1"/>
      </rPr>
      <t>L</t>
    </r>
    <r>
      <rPr>
        <b/>
        <sz val="10"/>
        <color indexed="18"/>
        <rFont val="Times New Roman"/>
        <family val="1"/>
      </rPr>
      <t xml:space="preserve"> with 10% debt:</t>
    </r>
  </si>
  <si>
    <r>
      <t>b</t>
    </r>
    <r>
      <rPr>
        <b/>
        <vertAlign val="subscript"/>
        <sz val="10"/>
        <color indexed="16"/>
        <rFont val="Times New Roman"/>
        <family val="1"/>
      </rPr>
      <t>L</t>
    </r>
    <r>
      <rPr>
        <b/>
        <sz val="10"/>
        <color indexed="16"/>
        <rFont val="Times New Roman"/>
        <family val="1"/>
      </rPr>
      <t xml:space="preserve"> = b</t>
    </r>
    <r>
      <rPr>
        <b/>
        <vertAlign val="subscript"/>
        <sz val="10"/>
        <color indexed="16"/>
        <rFont val="Times New Roman"/>
        <family val="1"/>
      </rPr>
      <t>U</t>
    </r>
    <r>
      <rPr>
        <b/>
        <sz val="10"/>
        <color indexed="16"/>
        <rFont val="Times New Roman"/>
        <family val="1"/>
      </rPr>
      <t xml:space="preserve"> [1+ (1-T)(D/E)]</t>
    </r>
  </si>
  <si>
    <r>
      <t xml:space="preserve">      question, do a sensitivity analysis of WACC on b</t>
    </r>
    <r>
      <rPr>
        <b/>
        <vertAlign val="subscript"/>
        <sz val="10"/>
        <color indexed="12"/>
        <rFont val="Times New Roman"/>
        <family val="1"/>
      </rPr>
      <t>U</t>
    </r>
    <r>
      <rPr>
        <b/>
        <sz val="10"/>
        <color indexed="12"/>
        <rFont val="Times New Roman"/>
        <family val="1"/>
      </rPr>
      <t xml:space="preserve"> for different levels of b</t>
    </r>
    <r>
      <rPr>
        <b/>
        <vertAlign val="subscript"/>
        <sz val="10"/>
        <color indexed="12"/>
        <rFont val="Times New Roman"/>
        <family val="1"/>
      </rPr>
      <t>U</t>
    </r>
    <r>
      <rPr>
        <b/>
        <sz val="10"/>
        <color indexed="12"/>
        <rFont val="Times New Roman"/>
        <family val="1"/>
      </rPr>
      <t>.</t>
    </r>
  </si>
  <si>
    <t>b.   Plot a graph of  the A-T cost of debt, the cost of equity, and the WACC versus (1) the Debt/Assets</t>
  </si>
  <si>
    <t xml:space="preserve">      ratio and (2) the Debt/Equity ratio.</t>
  </si>
  <si>
    <t>The bottom graph is a bit like MM showed in their original article in that the cost of equity is linear</t>
  </si>
  <si>
    <t>and the WACC does not turn up sharply.  It is not exactly like MM because it uses D/A rather than</t>
  </si>
  <si>
    <t>D/V, and also because MM assumed that kd is constant whereas we assume the cost of debt rises</t>
  </si>
  <si>
    <t>with leverage.</t>
  </si>
  <si>
    <r>
      <t>b</t>
    </r>
    <r>
      <rPr>
        <b/>
        <vertAlign val="subscript"/>
        <sz val="10"/>
        <color indexed="16"/>
        <rFont val="Times New Roman"/>
        <family val="1"/>
      </rPr>
      <t>L</t>
    </r>
    <r>
      <rPr>
        <b/>
        <sz val="10"/>
        <color indexed="16"/>
        <rFont val="Times New Roman"/>
        <family val="1"/>
      </rPr>
      <t xml:space="preserve"> = 1.2*[1+(1-$C$35)*C51] = 1.28.               </t>
    </r>
  </si>
  <si>
    <t>Problem 14-15</t>
  </si>
  <si>
    <t>the WACC curve is very flat over a broad range of debt ratios, indicating that WACC is not</t>
  </si>
  <si>
    <t>Unlevered</t>
  </si>
  <si>
    <r>
      <t>The first graph shows that WACC rises if the firm's unlevered beta rises.  A higher b</t>
    </r>
    <r>
      <rPr>
        <b/>
        <vertAlign val="subscript"/>
        <sz val="10"/>
        <color indexed="18"/>
        <rFont val="Times New Roman"/>
        <family val="1"/>
      </rPr>
      <t>U</t>
    </r>
    <r>
      <rPr>
        <b/>
        <sz val="10"/>
        <color indexed="18"/>
        <rFont val="Times New Roman"/>
        <family val="1"/>
      </rPr>
      <t xml:space="preserve"> means</t>
    </r>
  </si>
  <si>
    <r>
      <t>The second graph shows the optimal capital structure rising with b</t>
    </r>
    <r>
      <rPr>
        <b/>
        <vertAlign val="subscript"/>
        <sz val="10"/>
        <color indexed="18"/>
        <rFont val="Times New Roman"/>
        <family val="1"/>
      </rPr>
      <t>U</t>
    </r>
    <r>
      <rPr>
        <b/>
        <sz val="10"/>
        <color indexed="18"/>
        <rFont val="Times New Roman"/>
        <family val="1"/>
      </rPr>
      <t>.  This occurs because (1) the</t>
    </r>
  </si>
  <si>
    <r>
      <t>penalize equity, hence (4)  using more debt is especially advantageous at high b</t>
    </r>
    <r>
      <rPr>
        <b/>
        <vertAlign val="subscript"/>
        <sz val="10"/>
        <color indexed="18"/>
        <rFont val="Times New Roman"/>
        <family val="1"/>
      </rPr>
      <t>U</t>
    </r>
    <r>
      <rPr>
        <b/>
        <sz val="10"/>
        <color indexed="18"/>
        <rFont val="Times New Roman"/>
        <family val="1"/>
      </rPr>
      <t xml:space="preserve"> values.</t>
    </r>
  </si>
  <si>
    <r>
      <t>cost of equity rises with b</t>
    </r>
    <r>
      <rPr>
        <b/>
        <vertAlign val="subscript"/>
        <sz val="10"/>
        <color indexed="18"/>
        <rFont val="Times New Roman"/>
        <family val="1"/>
      </rPr>
      <t>U</t>
    </r>
    <r>
      <rPr>
        <b/>
        <sz val="10"/>
        <color indexed="18"/>
        <rFont val="Times New Roman"/>
        <family val="1"/>
      </rPr>
      <t>, (2) in our example k</t>
    </r>
    <r>
      <rPr>
        <b/>
        <vertAlign val="subscript"/>
        <sz val="10"/>
        <color indexed="18"/>
        <rFont val="Times New Roman"/>
        <family val="1"/>
      </rPr>
      <t>d</t>
    </r>
    <r>
      <rPr>
        <b/>
        <sz val="10"/>
        <color indexed="18"/>
        <rFont val="Times New Roman"/>
        <family val="1"/>
      </rPr>
      <t xml:space="preserve"> does not rise with b</t>
    </r>
    <r>
      <rPr>
        <b/>
        <vertAlign val="subscript"/>
        <sz val="10"/>
        <color indexed="18"/>
        <rFont val="Times New Roman"/>
        <family val="1"/>
      </rPr>
      <t>U</t>
    </r>
    <r>
      <rPr>
        <b/>
        <sz val="10"/>
        <color indexed="18"/>
        <rFont val="Times New Roman"/>
        <family val="1"/>
      </rPr>
      <t>, hence (3) higher b</t>
    </r>
    <r>
      <rPr>
        <b/>
        <vertAlign val="subscript"/>
        <sz val="10"/>
        <color indexed="18"/>
        <rFont val="Times New Roman"/>
        <family val="1"/>
      </rPr>
      <t>U</t>
    </r>
    <r>
      <rPr>
        <b/>
        <sz val="10"/>
        <color indexed="18"/>
        <rFont val="Times New Roman"/>
        <family val="1"/>
      </rPr>
      <t>'s</t>
    </r>
  </si>
  <si>
    <r>
      <t>lead to a higher k</t>
    </r>
    <r>
      <rPr>
        <b/>
        <vertAlign val="subscript"/>
        <sz val="10"/>
        <color indexed="18"/>
        <rFont val="Times New Roman"/>
        <family val="1"/>
      </rPr>
      <t>d</t>
    </r>
    <r>
      <rPr>
        <b/>
        <sz val="10"/>
        <color indexed="18"/>
        <rFont val="Times New Roman"/>
        <family val="1"/>
      </rPr>
      <t xml:space="preserve"> at all levels of b</t>
    </r>
    <r>
      <rPr>
        <b/>
        <vertAlign val="subscript"/>
        <sz val="10"/>
        <color indexed="18"/>
        <rFont val="Times New Roman"/>
        <family val="1"/>
      </rPr>
      <t>U</t>
    </r>
    <r>
      <rPr>
        <b/>
        <sz val="10"/>
        <color indexed="18"/>
        <rFont val="Times New Roman"/>
        <family val="1"/>
      </rPr>
      <t>.  That would alter the relationship, possibly resulting in</t>
    </r>
  </si>
  <si>
    <r>
      <t>This result occurs because of the way we set up the problem.  Realistically, a higher b</t>
    </r>
    <r>
      <rPr>
        <b/>
        <vertAlign val="subscript"/>
        <sz val="10"/>
        <color indexed="18"/>
        <rFont val="Times New Roman"/>
        <family val="1"/>
      </rPr>
      <t>U</t>
    </r>
    <r>
      <rPr>
        <b/>
        <sz val="10"/>
        <color indexed="18"/>
        <rFont val="Times New Roman"/>
        <family val="1"/>
      </rPr>
      <t xml:space="preserve"> would</t>
    </r>
  </si>
  <si>
    <r>
      <t>no relationship between b</t>
    </r>
    <r>
      <rPr>
        <b/>
        <vertAlign val="subscript"/>
        <sz val="10"/>
        <color indexed="18"/>
        <rFont val="Times New Roman"/>
        <family val="1"/>
      </rPr>
      <t>U</t>
    </r>
    <r>
      <rPr>
        <b/>
        <sz val="10"/>
        <color indexed="18"/>
        <rFont val="Times New Roman"/>
        <family val="1"/>
      </rPr>
      <t xml:space="preserve"> and the optimal capital structure.  </t>
    </r>
  </si>
  <si>
    <r>
      <t>debt they used, and regardless of b</t>
    </r>
    <r>
      <rPr>
        <b/>
        <vertAlign val="subscript"/>
        <sz val="10"/>
        <color indexed="18"/>
        <rFont val="Times New Roman"/>
        <family val="1"/>
      </rPr>
      <t>U</t>
    </r>
    <r>
      <rPr>
        <b/>
        <sz val="10"/>
        <color indexed="18"/>
        <rFont val="Times New Roman"/>
        <family val="1"/>
      </rPr>
      <t xml:space="preserve">.  However, they assumed that the cost of equity varied both with </t>
    </r>
  </si>
  <si>
    <r>
      <t>b</t>
    </r>
    <r>
      <rPr>
        <b/>
        <vertAlign val="subscript"/>
        <sz val="10"/>
        <color indexed="18"/>
        <rFont val="Times New Roman"/>
        <family val="1"/>
      </rPr>
      <t>U</t>
    </r>
    <r>
      <rPr>
        <b/>
        <sz val="10"/>
        <color indexed="18"/>
        <rFont val="Times New Roman"/>
        <family val="1"/>
      </rPr>
      <t xml:space="preserve"> and the amount of debt used. Others have modified the MM assumptions, but our problem</t>
    </r>
  </si>
  <si>
    <r>
      <t>Set up a data table where you find WACC at different value of b</t>
    </r>
    <r>
      <rPr>
        <b/>
        <vertAlign val="subscript"/>
        <sz val="10"/>
        <color indexed="18"/>
        <rFont val="Times New Roman"/>
        <family val="1"/>
      </rPr>
      <t>U</t>
    </r>
    <r>
      <rPr>
        <b/>
        <sz val="10"/>
        <color indexed="18"/>
        <rFont val="Times New Roman"/>
        <family val="1"/>
      </rPr>
      <t>.</t>
    </r>
  </si>
  <si>
    <r>
      <t>Elliott estimates that if it had no debt, its "unlevered" beta, b</t>
    </r>
    <r>
      <rPr>
        <b/>
        <vertAlign val="subscript"/>
        <sz val="10"/>
        <color indexed="12"/>
        <rFont val="Times New Roman"/>
        <family val="1"/>
      </rPr>
      <t>U</t>
    </r>
    <r>
      <rPr>
        <b/>
        <sz val="10"/>
        <color indexed="12"/>
        <rFont val="Times New Roman"/>
        <family val="1"/>
      </rPr>
      <t xml:space="preserve">, would be 1.2.  </t>
    </r>
  </si>
  <si>
    <t xml:space="preserve">      weighted average cost of capital be at the optimal structure?</t>
  </si>
  <si>
    <t>a.   Based on this information, what is the firm's optimal capital structure, and what would the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</si>
</sst>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%"/>
    <numFmt numFmtId="173" formatCode="0.0"/>
    <numFmt numFmtId="174" formatCode="0.00000%"/>
    <numFmt numFmtId="175" formatCode="0.0000%"/>
    <numFmt numFmtId="176" formatCode="0.000%"/>
    <numFmt numFmtId="177" formatCode="0.0000000%"/>
    <numFmt numFmtId="178" formatCode="0.000000%"/>
    <numFmt numFmtId="179" formatCode="_(* #,##0.000_);_(* \(#,##0.000\);_(* &quot;-&quot;??_);_(@_)"/>
    <numFmt numFmtId="180" formatCode="_(* #,##0.0000_);_(* \(#,##0.0000\);_(* &quot;-&quot;??_);_(@_)"/>
    <numFmt numFmtId="181" formatCode="_-* #,##0.0000_-;\-* #,##0.0000_-;_-* &quot;-&quot;????_-;_-@_-"/>
    <numFmt numFmtId="182" formatCode="0.000"/>
    <numFmt numFmtId="183" formatCode="0.0000"/>
  </numFmts>
  <fonts count="23">
    <font>
      <sz val="10"/>
      <name val="Times New Roman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color indexed="16"/>
      <name val="Times New Roman"/>
      <family val="1"/>
    </font>
    <font>
      <b/>
      <vertAlign val="subscript"/>
      <sz val="10"/>
      <name val="Times New Roman"/>
      <family val="1"/>
    </font>
    <font>
      <b/>
      <sz val="10"/>
      <color indexed="12"/>
      <name val="Times New Roman"/>
      <family val="1"/>
    </font>
    <font>
      <b/>
      <vertAlign val="subscript"/>
      <sz val="10"/>
      <color indexed="12"/>
      <name val="Times New Roman"/>
      <family val="1"/>
    </font>
    <font>
      <b/>
      <sz val="10"/>
      <color indexed="18"/>
      <name val="Times New Roman"/>
      <family val="1"/>
    </font>
    <font>
      <b/>
      <sz val="10"/>
      <color indexed="16"/>
      <name val="Times New Roman"/>
      <family val="1"/>
    </font>
    <font>
      <b/>
      <sz val="9.5"/>
      <name val="Times New Roman"/>
      <family val="1"/>
    </font>
    <font>
      <b/>
      <sz val="11.5"/>
      <name val="Times New Roman"/>
      <family val="0"/>
    </font>
    <font>
      <sz val="9.5"/>
      <name val="Times New Roman"/>
      <family val="0"/>
    </font>
    <font>
      <b/>
      <sz val="11.25"/>
      <name val="Times New Roman"/>
      <family val="0"/>
    </font>
    <font>
      <b/>
      <sz val="8.5"/>
      <name val="Times New Roman"/>
      <family val="1"/>
    </font>
    <font>
      <b/>
      <sz val="9.75"/>
      <name val="Times New Roman"/>
      <family val="0"/>
    </font>
    <font>
      <sz val="8"/>
      <name val="Times New Roman"/>
      <family val="0"/>
    </font>
    <font>
      <sz val="8.75"/>
      <name val="Times New Roman"/>
      <family val="0"/>
    </font>
    <font>
      <sz val="8.5"/>
      <name val="Times New Roman"/>
      <family val="0"/>
    </font>
    <font>
      <b/>
      <sz val="10.5"/>
      <name val="Times New Roman"/>
      <family val="0"/>
    </font>
    <font>
      <b/>
      <vertAlign val="subscript"/>
      <sz val="10"/>
      <color indexed="18"/>
      <name val="Times New Roman"/>
      <family val="1"/>
    </font>
    <font>
      <b/>
      <vertAlign val="subscript"/>
      <sz val="10"/>
      <color indexed="16"/>
      <name val="Times New Roman"/>
      <family val="1"/>
    </font>
    <font>
      <b/>
      <vertAlign val="subscript"/>
      <sz val="9.75"/>
      <name val="Times New Roman"/>
      <family val="1"/>
    </font>
    <font>
      <b/>
      <vertAlign val="subscript"/>
      <sz val="10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medium">
        <color indexed="1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22" fontId="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73" fontId="5" fillId="0" borderId="0" xfId="0" applyNumberFormat="1" applyFont="1" applyAlignment="1">
      <alignment/>
    </xf>
    <xf numFmtId="9" fontId="5" fillId="0" borderId="0" xfId="19" applyFont="1" applyAlignment="1">
      <alignment/>
    </xf>
    <xf numFmtId="9" fontId="5" fillId="0" borderId="0" xfId="0" applyNumberFormat="1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0" fontId="1" fillId="0" borderId="0" xfId="0" applyNumberFormat="1" applyFont="1" applyBorder="1" applyAlignment="1">
      <alignment horizontal="center"/>
    </xf>
    <xf numFmtId="173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 quotePrefix="1">
      <alignment horizontal="center"/>
    </xf>
    <xf numFmtId="0" fontId="8" fillId="0" borderId="0" xfId="0" applyFont="1" applyAlignment="1">
      <alignment/>
    </xf>
    <xf numFmtId="2" fontId="1" fillId="0" borderId="5" xfId="0" applyNumberFormat="1" applyFont="1" applyBorder="1" applyAlignment="1" quotePrefix="1">
      <alignment horizontal="center"/>
    </xf>
    <xf numFmtId="10" fontId="1" fillId="0" borderId="0" xfId="0" applyNumberFormat="1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9" fontId="1" fillId="2" borderId="8" xfId="19" applyFont="1" applyFill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10" fontId="1" fillId="0" borderId="1" xfId="19" applyNumberFormat="1" applyFont="1" applyBorder="1" applyAlignment="1">
      <alignment horizontal="center"/>
    </xf>
    <xf numFmtId="10" fontId="1" fillId="0" borderId="9" xfId="19" applyNumberFormat="1" applyFont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5" xfId="0" applyFont="1" applyBorder="1" applyAlignment="1">
      <alignment horizontal="center"/>
    </xf>
    <xf numFmtId="10" fontId="1" fillId="0" borderId="6" xfId="19" applyNumberFormat="1" applyFont="1" applyBorder="1" applyAlignment="1">
      <alignment horizontal="right"/>
    </xf>
    <xf numFmtId="10" fontId="1" fillId="0" borderId="7" xfId="19" applyNumberFormat="1" applyFont="1" applyBorder="1" applyAlignment="1">
      <alignment horizontal="right"/>
    </xf>
    <xf numFmtId="9" fontId="1" fillId="0" borderId="6" xfId="19" applyNumberFormat="1" applyFont="1" applyBorder="1" applyAlignment="1">
      <alignment horizontal="right"/>
    </xf>
    <xf numFmtId="9" fontId="1" fillId="0" borderId="7" xfId="19" applyNumberFormat="1" applyFont="1" applyBorder="1" applyAlignment="1">
      <alignment horizontal="right"/>
    </xf>
    <xf numFmtId="10" fontId="8" fillId="0" borderId="7" xfId="19" applyNumberFormat="1" applyFont="1" applyBorder="1" applyAlignment="1">
      <alignment horizontal="center"/>
    </xf>
    <xf numFmtId="2" fontId="1" fillId="0" borderId="7" xfId="0" applyNumberFormat="1" applyFont="1" applyBorder="1" applyAlignment="1" quotePrefix="1">
      <alignment horizontal="center"/>
    </xf>
    <xf numFmtId="10" fontId="1" fillId="0" borderId="4" xfId="0" applyNumberFormat="1" applyFont="1" applyFill="1" applyBorder="1" applyAlignment="1">
      <alignment horizontal="center"/>
    </xf>
    <xf numFmtId="173" fontId="1" fillId="0" borderId="1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0" fontId="1" fillId="0" borderId="5" xfId="19" applyNumberFormat="1" applyFont="1" applyBorder="1" applyAlignment="1">
      <alignment horizontal="center"/>
    </xf>
    <xf numFmtId="10" fontId="1" fillId="0" borderId="6" xfId="19" applyNumberFormat="1" applyFont="1" applyBorder="1" applyAlignment="1">
      <alignment horizontal="center"/>
    </xf>
    <xf numFmtId="10" fontId="1" fillId="0" borderId="7" xfId="19" applyNumberFormat="1" applyFont="1" applyFill="1" applyBorder="1" applyAlignment="1">
      <alignment horizontal="center"/>
    </xf>
    <xf numFmtId="10" fontId="1" fillId="2" borderId="8" xfId="19" applyNumberFormat="1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0" fontId="1" fillId="0" borderId="3" xfId="19" applyNumberFormat="1" applyFont="1" applyFill="1" applyBorder="1" applyAlignment="1">
      <alignment horizontal="center"/>
    </xf>
    <xf numFmtId="10" fontId="8" fillId="2" borderId="8" xfId="19" applyNumberFormat="1" applyFont="1" applyFill="1" applyBorder="1" applyAlignment="1">
      <alignment horizontal="right"/>
    </xf>
    <xf numFmtId="9" fontId="8" fillId="2" borderId="8" xfId="0" applyNumberFormat="1" applyFont="1" applyFill="1" applyBorder="1" applyAlignment="1">
      <alignment horizontal="right"/>
    </xf>
    <xf numFmtId="176" fontId="1" fillId="0" borderId="2" xfId="0" applyNumberFormat="1" applyFont="1" applyBorder="1" applyAlignment="1" quotePrefix="1">
      <alignment horizontal="center"/>
    </xf>
    <xf numFmtId="2" fontId="1" fillId="0" borderId="0" xfId="0" applyNumberFormat="1" applyFont="1" applyBorder="1" applyAlignment="1" quotePrefix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2" fontId="5" fillId="0" borderId="11" xfId="15" applyNumberFormat="1" applyFont="1" applyBorder="1" applyAlignment="1">
      <alignment horizontal="center"/>
    </xf>
    <xf numFmtId="10" fontId="5" fillId="0" borderId="12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2" fontId="5" fillId="0" borderId="17" xfId="15" applyNumberFormat="1" applyFont="1" applyBorder="1" applyAlignment="1">
      <alignment horizontal="center"/>
    </xf>
    <xf numFmtId="10" fontId="5" fillId="0" borderId="18" xfId="0" applyNumberFormat="1" applyFont="1" applyBorder="1" applyAlignment="1">
      <alignment horizontal="center"/>
    </xf>
    <xf numFmtId="2" fontId="5" fillId="0" borderId="14" xfId="15" applyNumberFormat="1" applyFont="1" applyBorder="1" applyAlignment="1">
      <alignment horizontal="center"/>
    </xf>
    <xf numFmtId="10" fontId="5" fillId="0" borderId="15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Times New Roman"/>
                <a:ea typeface="Times New Roman"/>
                <a:cs typeface="Times New Roman"/>
              </a:rPr>
              <a:t>Capital Costs Vs. D/A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78"/>
          <c:w val="0.6595"/>
          <c:h val="0.7825"/>
        </c:manualLayout>
      </c:layout>
      <c:scatterChart>
        <c:scatterStyle val="smoothMarker"/>
        <c:varyColors val="0"/>
        <c:ser>
          <c:idx val="2"/>
          <c:order val="0"/>
          <c:tx>
            <c:strRef>
              <c:f>'14problem'!$D$48:$D$49</c:f>
              <c:strCache>
                <c:ptCount val="1"/>
                <c:pt idx="0">
                  <c:v>A-T Cost of  Debt (kd)</c:v>
                </c:pt>
              </c:strCache>
            </c:strRef>
          </c:tx>
          <c:spPr>
            <a:ln w="381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'14problem'!$A$50:$A$54</c:f>
              <c:numCache/>
            </c:numRef>
          </c:xVal>
          <c:yVal>
            <c:numRef>
              <c:f>'14problem'!$D$50:$D$54</c:f>
              <c:numCache/>
            </c:numRef>
          </c:yVal>
          <c:smooth val="1"/>
        </c:ser>
        <c:ser>
          <c:idx val="4"/>
          <c:order val="1"/>
          <c:tx>
            <c:strRef>
              <c:f>'14problem'!$F$48:$F$49</c:f>
              <c:strCache>
                <c:ptCount val="1"/>
                <c:pt idx="0">
                  <c:v>Cost of Equity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'14problem'!$A$50:$A$54</c:f>
              <c:numCache/>
            </c:numRef>
          </c:xVal>
          <c:yVal>
            <c:numRef>
              <c:f>'14problem'!$F$50:$F$54</c:f>
              <c:numCache/>
            </c:numRef>
          </c:yVal>
          <c:smooth val="1"/>
        </c:ser>
        <c:ser>
          <c:idx val="5"/>
          <c:order val="2"/>
          <c:tx>
            <c:strRef>
              <c:f>'14problem'!$G$48:$G$49</c:f>
              <c:strCache>
                <c:ptCount val="1"/>
                <c:pt idx="0">
                  <c:v>Cost of WACC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'14problem'!$A$50:$A$54</c:f>
              <c:numCache/>
            </c:numRef>
          </c:xVal>
          <c:yVal>
            <c:numRef>
              <c:f>'14problem'!$G$50:$G$54</c:f>
              <c:numCache/>
            </c:numRef>
          </c:yVal>
          <c:smooth val="1"/>
        </c:ser>
        <c:axId val="16738900"/>
        <c:axId val="16432373"/>
      </c:scatterChart>
      <c:valAx>
        <c:axId val="16738900"/>
        <c:scaling>
          <c:orientation val="minMax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6432373"/>
        <c:crosses val="autoZero"/>
        <c:crossBetween val="midCat"/>
        <c:dispUnits/>
      </c:valAx>
      <c:valAx>
        <c:axId val="16432373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6738900"/>
        <c:crosses val="autoZero"/>
        <c:crossBetween val="midCat"/>
        <c:dispUnits/>
      </c:valAx>
      <c:spPr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3"/>
          <c:y val="0.4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Times New Roman"/>
                <a:ea typeface="Times New Roman"/>
                <a:cs typeface="Times New Roman"/>
              </a:rPr>
              <a:t>Capital Cost Vs. D/E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'14problem'!$D$48:$D$49</c:f>
              <c:strCache>
                <c:ptCount val="1"/>
                <c:pt idx="0">
                  <c:v>A-T Cost of  Debt (kd)</c:v>
                </c:pt>
              </c:strCache>
            </c:strRef>
          </c:tx>
          <c:spPr>
            <a:ln w="381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'14problem'!$C$50:$C$54</c:f>
              <c:numCache/>
            </c:numRef>
          </c:xVal>
          <c:yVal>
            <c:numRef>
              <c:f>'14problem'!$D$50:$D$54</c:f>
              <c:numCache/>
            </c:numRef>
          </c:yVal>
          <c:smooth val="1"/>
        </c:ser>
        <c:ser>
          <c:idx val="2"/>
          <c:order val="1"/>
          <c:tx>
            <c:strRef>
              <c:f>'14problem'!$F$48:$F$49</c:f>
              <c:strCache>
                <c:ptCount val="1"/>
                <c:pt idx="0">
                  <c:v>Cost of Equity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'14problem'!$C$50:$C$54</c:f>
              <c:numCache/>
            </c:numRef>
          </c:xVal>
          <c:yVal>
            <c:numRef>
              <c:f>'14problem'!$F$50:$F$54</c:f>
              <c:numCache/>
            </c:numRef>
          </c:yVal>
          <c:smooth val="1"/>
        </c:ser>
        <c:ser>
          <c:idx val="3"/>
          <c:order val="2"/>
          <c:tx>
            <c:strRef>
              <c:f>'14problem'!$G$48:$G$49</c:f>
              <c:strCache>
                <c:ptCount val="1"/>
                <c:pt idx="0">
                  <c:v>Cost of WACC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'14problem'!$C$50:$C$54</c:f>
              <c:numCache/>
            </c:numRef>
          </c:xVal>
          <c:yVal>
            <c:numRef>
              <c:f>'14problem'!$G$50:$G$54</c:f>
              <c:numCache/>
            </c:numRef>
          </c:yVal>
          <c:smooth val="1"/>
        </c:ser>
        <c:axId val="13673630"/>
        <c:axId val="55953807"/>
      </c:scatterChart>
      <c:valAx>
        <c:axId val="13673630"/>
        <c:scaling>
          <c:orientation val="minMax"/>
          <c:max val="4"/>
        </c:scaling>
        <c:axPos val="b"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5953807"/>
        <c:crosses val="autoZero"/>
        <c:crossBetween val="midCat"/>
        <c:dispUnits/>
      </c:valAx>
      <c:valAx>
        <c:axId val="55953807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3673630"/>
        <c:crosses val="autoZero"/>
        <c:crossBetween val="midCat"/>
        <c:dispUnits/>
      </c:valAx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Times New Roman"/>
                <a:ea typeface="Times New Roman"/>
                <a:cs typeface="Times New Roman"/>
              </a:rPr>
              <a:t>WACC Vs b</a:t>
            </a:r>
            <a:r>
              <a:rPr lang="en-US" cap="none" sz="975" b="1" i="0" u="none" baseline="-25000">
                <a:latin typeface="Times New Roman"/>
                <a:ea typeface="Times New Roman"/>
                <a:cs typeface="Times New Roman"/>
              </a:rPr>
              <a:t>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825"/>
          <c:w val="0.95525"/>
          <c:h val="0.703"/>
        </c:manualLayout>
      </c:layout>
      <c:scatterChart>
        <c:scatterStyle val="lineMarker"/>
        <c:varyColors val="0"/>
        <c:ser>
          <c:idx val="0"/>
          <c:order val="0"/>
          <c:tx>
            <c:v>WACC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'14problem'!$B$119:$B$123</c:f>
              <c:numCache/>
            </c:numRef>
          </c:xVal>
          <c:yVal>
            <c:numRef>
              <c:f>'14problem'!$C$119:$C$123</c:f>
              <c:numCache/>
            </c:numRef>
          </c:yVal>
          <c:smooth val="0"/>
        </c:ser>
        <c:axId val="33822216"/>
        <c:axId val="35964489"/>
      </c:scatterChart>
      <c:valAx>
        <c:axId val="33822216"/>
        <c:scaling>
          <c:orientation val="minMax"/>
          <c:max val="2.2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5964489"/>
        <c:crosses val="autoZero"/>
        <c:crossBetween val="midCat"/>
        <c:dispUnits/>
      </c:valAx>
      <c:valAx>
        <c:axId val="35964489"/>
        <c:scaling>
          <c:orientation val="minMax"/>
          <c:max val="0.17"/>
          <c:min val="0.05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3822216"/>
        <c:crosses val="autoZero"/>
        <c:crossBetween val="midCat"/>
        <c:dispUnits/>
      </c:valAx>
      <c:spPr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Times New Roman"/>
                <a:ea typeface="Times New Roman"/>
                <a:cs typeface="Times New Roman"/>
              </a:rPr>
              <a:t>Optimal Capital Structure Vs. b</a:t>
            </a:r>
            <a:r>
              <a:rPr lang="en-US" cap="none" sz="1050" b="1" i="0" u="none" baseline="-25000">
                <a:latin typeface="Times New Roman"/>
                <a:ea typeface="Times New Roman"/>
                <a:cs typeface="Times New Roman"/>
              </a:rPr>
              <a:t>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925"/>
          <c:w val="0.92275"/>
          <c:h val="0.76425"/>
        </c:manualLayout>
      </c:layout>
      <c:scatterChart>
        <c:scatterStyle val="lineMarker"/>
        <c:varyColors val="0"/>
        <c:ser>
          <c:idx val="1"/>
          <c:order val="0"/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'14problem'!$B$119:$B$123</c:f>
              <c:numCache/>
            </c:numRef>
          </c:xVal>
          <c:yVal>
            <c:numRef>
              <c:f>'14problem'!$D$119:$D$123</c:f>
              <c:numCache/>
            </c:numRef>
          </c:yVal>
          <c:smooth val="0"/>
        </c:ser>
        <c:axId val="55244946"/>
        <c:axId val="27442467"/>
      </c:scatterChart>
      <c:valAx>
        <c:axId val="55244946"/>
        <c:scaling>
          <c:orientation val="minMax"/>
          <c:max val="2.2"/>
          <c:min val="0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7442467"/>
        <c:crosses val="autoZero"/>
        <c:crossBetween val="midCat"/>
        <c:dispUnits/>
      </c:valAx>
      <c:valAx>
        <c:axId val="27442467"/>
        <c:scaling>
          <c:orientation val="minMax"/>
          <c:max val="0.6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5244946"/>
        <c:crosses val="autoZero"/>
        <c:crossBetween val="midCat"/>
        <c:dispUnits/>
      </c:valAx>
      <c:spPr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63</xdr:row>
      <xdr:rowOff>76200</xdr:rowOff>
    </xdr:from>
    <xdr:to>
      <xdr:col>7</xdr:col>
      <xdr:colOff>285750</xdr:colOff>
      <xdr:row>78</xdr:row>
      <xdr:rowOff>142875</xdr:rowOff>
    </xdr:to>
    <xdr:graphicFrame>
      <xdr:nvGraphicFramePr>
        <xdr:cNvPr id="1" name="Chart 1"/>
        <xdr:cNvGraphicFramePr/>
      </xdr:nvGraphicFramePr>
      <xdr:xfrm>
        <a:off x="200025" y="10448925"/>
        <a:ext cx="49530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79</xdr:row>
      <xdr:rowOff>95250</xdr:rowOff>
    </xdr:from>
    <xdr:to>
      <xdr:col>7</xdr:col>
      <xdr:colOff>276225</xdr:colOff>
      <xdr:row>94</xdr:row>
      <xdr:rowOff>152400</xdr:rowOff>
    </xdr:to>
    <xdr:graphicFrame>
      <xdr:nvGraphicFramePr>
        <xdr:cNvPr id="2" name="Chart 5"/>
        <xdr:cNvGraphicFramePr/>
      </xdr:nvGraphicFramePr>
      <xdr:xfrm>
        <a:off x="190500" y="13058775"/>
        <a:ext cx="49530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571500</xdr:colOff>
      <xdr:row>123</xdr:row>
      <xdr:rowOff>114300</xdr:rowOff>
    </xdr:from>
    <xdr:to>
      <xdr:col>6</xdr:col>
      <xdr:colOff>352425</xdr:colOff>
      <xdr:row>136</xdr:row>
      <xdr:rowOff>142875</xdr:rowOff>
    </xdr:to>
    <xdr:graphicFrame>
      <xdr:nvGraphicFramePr>
        <xdr:cNvPr id="3" name="Chart 6"/>
        <xdr:cNvGraphicFramePr/>
      </xdr:nvGraphicFramePr>
      <xdr:xfrm>
        <a:off x="571500" y="20278725"/>
        <a:ext cx="4086225" cy="2133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523875</xdr:colOff>
      <xdr:row>138</xdr:row>
      <xdr:rowOff>47625</xdr:rowOff>
    </xdr:from>
    <xdr:to>
      <xdr:col>6</xdr:col>
      <xdr:colOff>371475</xdr:colOff>
      <xdr:row>152</xdr:row>
      <xdr:rowOff>66675</xdr:rowOff>
    </xdr:to>
    <xdr:graphicFrame>
      <xdr:nvGraphicFramePr>
        <xdr:cNvPr id="4" name="Chart 7"/>
        <xdr:cNvGraphicFramePr/>
      </xdr:nvGraphicFramePr>
      <xdr:xfrm>
        <a:off x="523875" y="22640925"/>
        <a:ext cx="4152900" cy="2286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2"/>
  <sheetViews>
    <sheetView tabSelected="1" zoomScaleSheetLayoutView="100" workbookViewId="0" topLeftCell="A1">
      <selection activeCell="L21" sqref="L21"/>
    </sheetView>
  </sheetViews>
  <sheetFormatPr defaultColWidth="9.33203125" defaultRowHeight="12.75"/>
  <cols>
    <col min="1" max="1" width="11.83203125" style="1" customWidth="1"/>
    <col min="2" max="2" width="13" style="1" customWidth="1"/>
    <col min="3" max="3" width="11.5" style="1" customWidth="1"/>
    <col min="4" max="4" width="16.16015625" style="1" customWidth="1"/>
    <col min="5" max="5" width="13" style="1" customWidth="1"/>
    <col min="6" max="7" width="9.83203125" style="1" customWidth="1"/>
    <col min="8" max="8" width="10.33203125" style="1" customWidth="1"/>
    <col min="9" max="9" width="10.16015625" style="1" customWidth="1"/>
    <col min="10" max="16384" width="9.83203125" style="1" customWidth="1"/>
  </cols>
  <sheetData>
    <row r="1" spans="1:8" ht="12.75">
      <c r="A1" s="1" t="s">
        <v>2</v>
      </c>
      <c r="D1" s="2">
        <f ca="1">NOW()</f>
        <v>37253.867797453706</v>
      </c>
      <c r="H1" s="3">
        <v>36654</v>
      </c>
    </row>
    <row r="3" spans="1:9" ht="15.75">
      <c r="A3" s="71" t="s">
        <v>3</v>
      </c>
      <c r="B3" s="71"/>
      <c r="C3" s="71"/>
      <c r="D3" s="71"/>
      <c r="E3" s="71"/>
      <c r="F3" s="71"/>
      <c r="G3" s="71"/>
      <c r="H3" s="71"/>
      <c r="I3" s="4"/>
    </row>
    <row r="5" ht="12.75">
      <c r="A5" s="17" t="s">
        <v>75</v>
      </c>
    </row>
    <row r="6" ht="12.75">
      <c r="A6" s="17"/>
    </row>
    <row r="7" ht="12.75">
      <c r="A7" s="17" t="s">
        <v>25</v>
      </c>
    </row>
    <row r="8" ht="12.75">
      <c r="A8" s="17" t="s">
        <v>26</v>
      </c>
    </row>
    <row r="9" ht="12.75">
      <c r="A9" s="17" t="s">
        <v>64</v>
      </c>
    </row>
    <row r="10" ht="12.75">
      <c r="A10" s="17" t="s">
        <v>27</v>
      </c>
    </row>
    <row r="11" ht="12.75">
      <c r="A11" s="17" t="s">
        <v>28</v>
      </c>
    </row>
    <row r="12" ht="13.5" thickBot="1"/>
    <row r="13" spans="1:5" ht="12.75">
      <c r="A13" s="56" t="s">
        <v>11</v>
      </c>
      <c r="B13" s="57" t="s">
        <v>5</v>
      </c>
      <c r="C13" s="57" t="s">
        <v>8</v>
      </c>
      <c r="D13" s="57" t="s">
        <v>24</v>
      </c>
      <c r="E13" s="58" t="s">
        <v>10</v>
      </c>
    </row>
    <row r="14" spans="1:5" ht="15" thickBot="1">
      <c r="A14" s="59" t="s">
        <v>12</v>
      </c>
      <c r="B14" s="60" t="s">
        <v>13</v>
      </c>
      <c r="C14" s="60" t="s">
        <v>7</v>
      </c>
      <c r="D14" s="60" t="s">
        <v>9</v>
      </c>
      <c r="E14" s="61" t="s">
        <v>21</v>
      </c>
    </row>
    <row r="15" spans="1:5" ht="12.75">
      <c r="A15" s="56">
        <v>0</v>
      </c>
      <c r="B15" s="57">
        <f>1-A15</f>
        <v>1</v>
      </c>
      <c r="C15" s="62">
        <f>A15/B15</f>
        <v>0</v>
      </c>
      <c r="D15" s="57" t="s">
        <v>42</v>
      </c>
      <c r="E15" s="63">
        <v>0.07</v>
      </c>
    </row>
    <row r="16" spans="1:5" ht="12.75">
      <c r="A16" s="64">
        <v>0.2</v>
      </c>
      <c r="B16" s="65">
        <f>1-A16</f>
        <v>0.8</v>
      </c>
      <c r="C16" s="66">
        <f>A16/B16</f>
        <v>0.25</v>
      </c>
      <c r="D16" s="65" t="s">
        <v>0</v>
      </c>
      <c r="E16" s="67">
        <v>0.08</v>
      </c>
    </row>
    <row r="17" spans="1:5" ht="12.75">
      <c r="A17" s="64">
        <v>0.4</v>
      </c>
      <c r="B17" s="65">
        <f>1-A17</f>
        <v>0.6</v>
      </c>
      <c r="C17" s="66">
        <f>A17/B17</f>
        <v>0.6666666666666667</v>
      </c>
      <c r="D17" s="65" t="s">
        <v>1</v>
      </c>
      <c r="E17" s="67">
        <v>0.1</v>
      </c>
    </row>
    <row r="18" spans="1:5" ht="12.75">
      <c r="A18" s="64">
        <v>0.6</v>
      </c>
      <c r="B18" s="65">
        <f>1-A18</f>
        <v>0.4</v>
      </c>
      <c r="C18" s="66">
        <f>A18/B18</f>
        <v>1.4999999999999998</v>
      </c>
      <c r="D18" s="65" t="s">
        <v>43</v>
      </c>
      <c r="E18" s="67">
        <v>0.12</v>
      </c>
    </row>
    <row r="19" spans="1:5" ht="13.5" thickBot="1">
      <c r="A19" s="59">
        <v>0.8</v>
      </c>
      <c r="B19" s="60">
        <f>1-A19</f>
        <v>0.19999999999999996</v>
      </c>
      <c r="C19" s="68">
        <f>A19/B19</f>
        <v>4.000000000000001</v>
      </c>
      <c r="D19" s="60" t="s">
        <v>44</v>
      </c>
      <c r="E19" s="69">
        <v>0.15</v>
      </c>
    </row>
    <row r="21" ht="12.75">
      <c r="A21" s="17" t="s">
        <v>29</v>
      </c>
    </row>
    <row r="22" ht="12.75">
      <c r="A22" s="17" t="s">
        <v>30</v>
      </c>
    </row>
    <row r="23" ht="14.25">
      <c r="A23" s="17" t="s">
        <v>88</v>
      </c>
    </row>
    <row r="24" ht="12.75">
      <c r="A24" s="17"/>
    </row>
    <row r="25" ht="12.75">
      <c r="A25" s="17" t="s">
        <v>90</v>
      </c>
    </row>
    <row r="26" ht="12.75">
      <c r="A26" s="17" t="s">
        <v>89</v>
      </c>
    </row>
    <row r="27" ht="12.75">
      <c r="A27" s="17"/>
    </row>
    <row r="28" ht="12.75">
      <c r="A28" s="16" t="s">
        <v>37</v>
      </c>
    </row>
    <row r="29" ht="12.75">
      <c r="A29" s="17"/>
    </row>
    <row r="30" ht="12.75">
      <c r="A30" s="16" t="s">
        <v>31</v>
      </c>
    </row>
    <row r="31" ht="12.75">
      <c r="A31" s="17"/>
    </row>
    <row r="32" spans="1:5" ht="12.75">
      <c r="A32" s="1" t="s">
        <v>17</v>
      </c>
      <c r="C32" s="12">
        <v>0.05</v>
      </c>
      <c r="E32" s="12"/>
    </row>
    <row r="33" spans="1:5" ht="12.75">
      <c r="A33" s="1" t="s">
        <v>18</v>
      </c>
      <c r="C33" s="12">
        <v>0.06</v>
      </c>
      <c r="E33" s="12"/>
    </row>
    <row r="34" spans="1:5" ht="12.75">
      <c r="A34" s="1" t="s">
        <v>14</v>
      </c>
      <c r="C34" s="10">
        <v>1.2</v>
      </c>
      <c r="E34" s="10"/>
    </row>
    <row r="35" spans="1:5" ht="12.75">
      <c r="A35" s="1" t="s">
        <v>15</v>
      </c>
      <c r="C35" s="11">
        <v>0.4</v>
      </c>
      <c r="E35" s="11"/>
    </row>
    <row r="36" ht="12.75">
      <c r="C36" s="10"/>
    </row>
    <row r="37" ht="12.75">
      <c r="A37" s="16" t="s">
        <v>32</v>
      </c>
    </row>
    <row r="38" ht="12.75">
      <c r="A38" s="16"/>
    </row>
    <row r="39" ht="12.75">
      <c r="A39" s="16" t="s">
        <v>33</v>
      </c>
    </row>
    <row r="40" ht="12.75">
      <c r="A40" s="16"/>
    </row>
    <row r="41" ht="12.75" customHeight="1">
      <c r="A41" s="21" t="s">
        <v>66</v>
      </c>
    </row>
    <row r="42" ht="12.75">
      <c r="A42" s="16"/>
    </row>
    <row r="43" spans="1:8" ht="12.75" customHeight="1">
      <c r="A43" s="16" t="s">
        <v>65</v>
      </c>
      <c r="H43" s="70" t="s">
        <v>74</v>
      </c>
    </row>
    <row r="44" ht="12.75">
      <c r="A44" s="16"/>
    </row>
    <row r="45" ht="12.75">
      <c r="A45" s="16" t="s">
        <v>34</v>
      </c>
    </row>
    <row r="46" spans="1:2" ht="12.75">
      <c r="A46" s="16" t="s">
        <v>35</v>
      </c>
      <c r="B46" s="21" t="s">
        <v>40</v>
      </c>
    </row>
    <row r="47" ht="13.5" thickBot="1"/>
    <row r="48" spans="1:8" ht="12.75">
      <c r="A48" s="5" t="s">
        <v>11</v>
      </c>
      <c r="B48" s="13" t="s">
        <v>5</v>
      </c>
      <c r="C48" s="6" t="s">
        <v>8</v>
      </c>
      <c r="D48" s="13" t="s">
        <v>38</v>
      </c>
      <c r="E48" s="6" t="s">
        <v>36</v>
      </c>
      <c r="F48" s="5" t="s">
        <v>19</v>
      </c>
      <c r="G48" s="13"/>
      <c r="H48" s="28" t="s">
        <v>53</v>
      </c>
    </row>
    <row r="49" spans="1:8" ht="12.75" customHeight="1" thickBot="1">
      <c r="A49" s="8" t="s">
        <v>4</v>
      </c>
      <c r="B49" s="15" t="s">
        <v>6</v>
      </c>
      <c r="C49" s="9" t="s">
        <v>7</v>
      </c>
      <c r="D49" s="15" t="s">
        <v>23</v>
      </c>
      <c r="E49" s="7" t="s">
        <v>16</v>
      </c>
      <c r="F49" s="8" t="s">
        <v>20</v>
      </c>
      <c r="G49" s="15" t="s">
        <v>22</v>
      </c>
      <c r="H49" s="29" t="s">
        <v>22</v>
      </c>
    </row>
    <row r="50" spans="1:10" ht="12.75" customHeight="1">
      <c r="A50" s="42">
        <f>A15</f>
        <v>0</v>
      </c>
      <c r="B50" s="19">
        <f>1-A50</f>
        <v>1</v>
      </c>
      <c r="C50" s="48">
        <f>A50/B50</f>
        <v>0</v>
      </c>
      <c r="D50" s="30">
        <f>E15*(1-$C$35)</f>
        <v>0.042</v>
      </c>
      <c r="E50" s="22">
        <f>$C$34*(1+(1-$C$35)*C50)</f>
        <v>1.2</v>
      </c>
      <c r="F50" s="54">
        <f>$C$32+$C$33*E50</f>
        <v>0.122</v>
      </c>
      <c r="G50" s="44">
        <f>A50*D50+B50*F50</f>
        <v>0.122</v>
      </c>
      <c r="H50" s="13">
        <f>IF(G50=$G$57,A50,0)</f>
        <v>0</v>
      </c>
      <c r="J50" s="55"/>
    </row>
    <row r="51" spans="1:8" ht="13.5" thickBot="1">
      <c r="A51" s="43">
        <f>A16</f>
        <v>0.2</v>
      </c>
      <c r="B51" s="14">
        <f>1-A51</f>
        <v>0.8</v>
      </c>
      <c r="C51" s="49">
        <f>A51/B51</f>
        <v>0.25</v>
      </c>
      <c r="D51" s="31">
        <f>E16*(1-$C$35)</f>
        <v>0.048</v>
      </c>
      <c r="E51" s="20">
        <f>$C$34*(1+(1-$C$35)*C51)</f>
        <v>1.38</v>
      </c>
      <c r="F51" s="18">
        <f>$C$32+$C$33*E51</f>
        <v>0.13279999999999997</v>
      </c>
      <c r="G51" s="45">
        <f>A51*D51+B51*F51</f>
        <v>0.11583999999999998</v>
      </c>
      <c r="H51" s="14">
        <f>IF(G51=$G$57,A51,0)</f>
        <v>0</v>
      </c>
    </row>
    <row r="52" spans="1:8" ht="13.5" thickBot="1">
      <c r="A52" s="43">
        <f>A17</f>
        <v>0.4</v>
      </c>
      <c r="B52" s="14">
        <f>1-A52</f>
        <v>0.6</v>
      </c>
      <c r="C52" s="49">
        <f>A52/B52</f>
        <v>0.6666666666666667</v>
      </c>
      <c r="D52" s="31">
        <f>E17*(1-$C$35)</f>
        <v>0.06</v>
      </c>
      <c r="E52" s="20">
        <f>$C$34*(1+(1-$C$35)*C52)</f>
        <v>1.68</v>
      </c>
      <c r="F52" s="18">
        <f>$C$32+$C$33*E52</f>
        <v>0.1508</v>
      </c>
      <c r="G52" s="47">
        <f>A52*D52+B52*F52</f>
        <v>0.11448</v>
      </c>
      <c r="H52" s="14">
        <f>IF(G52=$G$57,A52,0)</f>
        <v>0.4</v>
      </c>
    </row>
    <row r="53" spans="1:8" ht="12.75">
      <c r="A53" s="43">
        <f>A18</f>
        <v>0.6</v>
      </c>
      <c r="B53" s="14">
        <f>1-A53</f>
        <v>0.4</v>
      </c>
      <c r="C53" s="49">
        <f>A53/B53</f>
        <v>1.4999999999999998</v>
      </c>
      <c r="D53" s="31">
        <f>E18*(1-$C$35)</f>
        <v>0.072</v>
      </c>
      <c r="E53" s="20">
        <f>$C$34*(1+(1-$C$35)*C53)</f>
        <v>2.28</v>
      </c>
      <c r="F53" s="23">
        <f>$C$32+$C$33*E53</f>
        <v>0.18679999999999997</v>
      </c>
      <c r="G53" s="45">
        <f>A53*D53+B53*F53</f>
        <v>0.11792</v>
      </c>
      <c r="H53" s="14">
        <f>IF(G53=$G$57,A53,0)</f>
        <v>0</v>
      </c>
    </row>
    <row r="54" spans="1:8" ht="13.5" thickBot="1">
      <c r="A54" s="8">
        <f>A19</f>
        <v>0.8</v>
      </c>
      <c r="B54" s="15">
        <f>1-A54</f>
        <v>0.19999999999999996</v>
      </c>
      <c r="C54" s="50">
        <f>A54/B54</f>
        <v>4.000000000000001</v>
      </c>
      <c r="D54" s="51">
        <f>E19*(1-$C$35)</f>
        <v>0.09</v>
      </c>
      <c r="E54" s="40">
        <f>$C$34*(1+(1-$C$35)*C54)</f>
        <v>4.08</v>
      </c>
      <c r="F54" s="41">
        <f>$C$32+$C$33*E54</f>
        <v>0.2948</v>
      </c>
      <c r="G54" s="46">
        <f>A54*D54+B54*F54</f>
        <v>0.13096</v>
      </c>
      <c r="H54" s="15">
        <f>IF(G54=$G$57,A54,0)</f>
        <v>0</v>
      </c>
    </row>
    <row r="55" ht="12.75">
      <c r="A55" s="17"/>
    </row>
    <row r="56" ht="13.5" thickBot="1">
      <c r="A56" s="16" t="s">
        <v>39</v>
      </c>
    </row>
    <row r="57" spans="1:7" ht="13.5" thickBot="1">
      <c r="A57" s="16" t="s">
        <v>47</v>
      </c>
      <c r="G57" s="24">
        <f>MIN(G50:G54)</f>
        <v>0.11448</v>
      </c>
    </row>
    <row r="58" spans="1:7" ht="13.5" thickBot="1">
      <c r="A58" s="16" t="s">
        <v>54</v>
      </c>
      <c r="G58" s="27">
        <f>MAX(H50:H54)</f>
        <v>0.4</v>
      </c>
    </row>
    <row r="60" ht="12.75">
      <c r="A60" s="17" t="s">
        <v>68</v>
      </c>
    </row>
    <row r="61" ht="12.75">
      <c r="A61" s="17" t="s">
        <v>69</v>
      </c>
    </row>
    <row r="63" ht="12.75">
      <c r="A63" s="16" t="s">
        <v>41</v>
      </c>
    </row>
    <row r="98" ht="12.75">
      <c r="A98" s="16" t="s">
        <v>45</v>
      </c>
    </row>
    <row r="99" ht="12.75">
      <c r="A99" s="16" t="s">
        <v>70</v>
      </c>
    </row>
    <row r="100" ht="12.75">
      <c r="A100" s="16" t="s">
        <v>71</v>
      </c>
    </row>
    <row r="101" ht="12.75">
      <c r="A101" s="16" t="s">
        <v>72</v>
      </c>
    </row>
    <row r="102" ht="12.75">
      <c r="A102" s="16" t="s">
        <v>73</v>
      </c>
    </row>
    <row r="104" ht="12.75">
      <c r="A104" s="16" t="s">
        <v>48</v>
      </c>
    </row>
    <row r="105" ht="12.75">
      <c r="A105" s="16" t="s">
        <v>76</v>
      </c>
    </row>
    <row r="106" ht="12.75">
      <c r="A106" s="16" t="s">
        <v>49</v>
      </c>
    </row>
    <row r="107" ht="12.75">
      <c r="A107" s="16" t="s">
        <v>50</v>
      </c>
    </row>
    <row r="108" ht="12.75">
      <c r="A108" s="16" t="s">
        <v>51</v>
      </c>
    </row>
    <row r="109" ht="12.75">
      <c r="A109" s="16" t="s">
        <v>52</v>
      </c>
    </row>
    <row r="110" ht="12.75">
      <c r="A110" s="16"/>
    </row>
    <row r="111" ht="12.75">
      <c r="A111" s="17" t="s">
        <v>46</v>
      </c>
    </row>
    <row r="112" ht="14.25">
      <c r="A112" s="17" t="s">
        <v>67</v>
      </c>
    </row>
    <row r="113" ht="12.75">
      <c r="A113" s="17"/>
    </row>
    <row r="114" ht="15" thickBot="1">
      <c r="A114" s="16" t="s">
        <v>87</v>
      </c>
    </row>
    <row r="115" spans="1:4" ht="12.75">
      <c r="A115" s="16"/>
      <c r="B115" s="32"/>
      <c r="C115" s="34" t="s">
        <v>55</v>
      </c>
      <c r="D115" s="34"/>
    </row>
    <row r="116" spans="1:4" ht="12.75">
      <c r="A116" s="16"/>
      <c r="B116" s="33"/>
      <c r="C116" s="25" t="s">
        <v>56</v>
      </c>
      <c r="D116" s="25" t="s">
        <v>56</v>
      </c>
    </row>
    <row r="117" spans="1:4" ht="13.5" thickBot="1">
      <c r="A117" s="16"/>
      <c r="B117" s="25" t="s">
        <v>77</v>
      </c>
      <c r="C117" s="25" t="s">
        <v>57</v>
      </c>
      <c r="D117" s="25" t="s">
        <v>58</v>
      </c>
    </row>
    <row r="118" spans="1:4" ht="13.5" thickBot="1">
      <c r="A118" s="16"/>
      <c r="B118" s="39" t="s">
        <v>16</v>
      </c>
      <c r="C118" s="52">
        <f>G57</f>
        <v>0.11448</v>
      </c>
      <c r="D118" s="53">
        <f>G58</f>
        <v>0.4</v>
      </c>
    </row>
    <row r="119" spans="1:4" ht="12.75">
      <c r="A119" s="16"/>
      <c r="B119" s="25">
        <v>0</v>
      </c>
      <c r="C119" s="35">
        <f t="dataTable" ref="C119:D123" dt2D="0" dtr="0" r1="C34"/>
        <v>0.049600000000000005</v>
      </c>
      <c r="D119" s="37">
        <v>0.2</v>
      </c>
    </row>
    <row r="120" spans="1:4" ht="12.75">
      <c r="A120" s="16"/>
      <c r="B120" s="25">
        <v>0.6</v>
      </c>
      <c r="C120" s="35">
        <v>0.08272</v>
      </c>
      <c r="D120" s="37">
        <v>0.2</v>
      </c>
    </row>
    <row r="121" spans="1:4" ht="12.75">
      <c r="A121" s="16"/>
      <c r="B121" s="25">
        <v>1.2</v>
      </c>
      <c r="C121" s="35">
        <v>0.11448</v>
      </c>
      <c r="D121" s="37">
        <v>0.4</v>
      </c>
    </row>
    <row r="122" spans="1:4" ht="12.75">
      <c r="A122" s="16"/>
      <c r="B122" s="25">
        <v>1.6</v>
      </c>
      <c r="C122" s="35">
        <v>0.13464</v>
      </c>
      <c r="D122" s="37">
        <v>0.4</v>
      </c>
    </row>
    <row r="123" spans="2:4" ht="13.5" thickBot="1">
      <c r="B123" s="26">
        <v>2.2</v>
      </c>
      <c r="C123" s="36">
        <v>0.16351999999999997</v>
      </c>
      <c r="D123" s="38">
        <v>0.6</v>
      </c>
    </row>
    <row r="155" ht="14.25">
      <c r="A155" s="16" t="s">
        <v>78</v>
      </c>
    </row>
    <row r="156" ht="12.75">
      <c r="A156" s="16" t="s">
        <v>59</v>
      </c>
    </row>
    <row r="157" ht="12.75">
      <c r="A157" s="16"/>
    </row>
    <row r="158" ht="14.25">
      <c r="A158" s="16" t="s">
        <v>79</v>
      </c>
    </row>
    <row r="159" ht="14.25">
      <c r="A159" s="16" t="s">
        <v>81</v>
      </c>
    </row>
    <row r="160" ht="14.25">
      <c r="A160" s="16" t="s">
        <v>80</v>
      </c>
    </row>
    <row r="161" ht="12.75">
      <c r="A161" s="16"/>
    </row>
    <row r="162" ht="14.25">
      <c r="A162" s="16" t="s">
        <v>83</v>
      </c>
    </row>
    <row r="163" ht="14.25">
      <c r="A163" s="16" t="s">
        <v>82</v>
      </c>
    </row>
    <row r="164" ht="14.25">
      <c r="A164" s="16" t="s">
        <v>84</v>
      </c>
    </row>
    <row r="165" ht="12.75">
      <c r="A165" s="16"/>
    </row>
    <row r="166" ht="12.75">
      <c r="A166" s="16" t="s">
        <v>60</v>
      </c>
    </row>
    <row r="167" ht="12.75">
      <c r="A167" s="16"/>
    </row>
    <row r="168" ht="12.75">
      <c r="A168" s="16" t="s">
        <v>61</v>
      </c>
    </row>
    <row r="169" ht="14.25">
      <c r="A169" s="16" t="s">
        <v>85</v>
      </c>
    </row>
    <row r="170" ht="14.25">
      <c r="A170" s="16" t="s">
        <v>86</v>
      </c>
    </row>
    <row r="171" ht="12.75">
      <c r="A171" s="16" t="s">
        <v>62</v>
      </c>
    </row>
    <row r="172" ht="12.75">
      <c r="A172" s="16" t="s">
        <v>63</v>
      </c>
    </row>
  </sheetData>
  <mergeCells count="1">
    <mergeCell ref="A3:H3"/>
  </mergeCells>
  <printOptions gridLines="1" headings="1"/>
  <pageMargins left="0.75" right="0.75" top="1" bottom="1" header="0.5" footer="0.5"/>
  <pageSetup horizontalDpi="600" verticalDpi="600" orientation="portrait" scale="89" r:id="rId2"/>
  <headerFooter alignWithMargins="0">
    <oddFooter>&amp;CHarcourt, Inc. items and derived items copyright © 2001 by Harcourt, Inc.</oddFooter>
  </headerFooter>
  <rowBreaks count="3" manualBreakCount="3">
    <brk id="54" max="7" man="1"/>
    <brk id="109" max="7" man="1"/>
    <brk id="160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Brigham</dc:creator>
  <cp:keywords/>
  <dc:description/>
  <cp:lastModifiedBy>Rohan Chambers</cp:lastModifiedBy>
  <cp:lastPrinted>1999-12-29T19:31:02Z</cp:lastPrinted>
  <dcterms:created xsi:type="dcterms:W3CDTF">1999-12-21T21:41:42Z</dcterms:created>
  <dcterms:modified xsi:type="dcterms:W3CDTF">2001-12-29T04:50:12Z</dcterms:modified>
  <cp:category/>
  <cp:version/>
  <cp:contentType/>
  <cp:contentStatus/>
</cp:coreProperties>
</file>